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24" documentId="13_ncr:1_{F6CB121F-512D-4AA6-A0C1-0FB36C537598}" xr6:coauthVersionLast="47" xr6:coauthVersionMax="47" xr10:uidLastSave="{810582C0-88CA-4F56-982E-4880E84BCD73}"/>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<sst xmlns="http://schemas.openxmlformats.org/spreadsheetml/2006/main" count="180286" uniqueCount="39126">
  <si>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</si>
  <si>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</si>
  <si>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</si>
  <si>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</si>
  <si>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</si>
  <si>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</si>
  <si>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</si>
  <si>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</si>
  <si>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</si>
  <si>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</si>
  <si>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</si>
  <si>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</si>
  <si>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</si>
  <si>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</si>
  <si>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</si>
  <si>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</si>
  <si>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</si>
  <si>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</si>
  <si>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</si>
  <si>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</si>
  <si>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</si>
  <si>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</si>
  <si>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</si>
  <si>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</si>
  <si>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</si>
  <si>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</si>
  <si>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</si>
  <si>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</si>
  <si>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</si>
  <si>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</si>
  <si>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</si>
  <si>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</si>
  <si>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</si>
  <si>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</si>
  <si>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</si>
  <si>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</si>
  <si>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</si>
  <si>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</si>
  <si>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</si>
  <si>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</si>
  <si>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</si>
  <si>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</si>
  <si>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</si>
  <si>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</si>
  <si>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</si>
  <si>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</si>
  <si>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</si>
  <si>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</si>
  <si>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</si>
  <si>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</si>
  <si>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</si>
  <si>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</si>
  <si>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</si>
  <si>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</si>
  <si>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</si>
  <si>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</si>
  <si>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</si>
  <si>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</si>
  <si>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</si>
  <si>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</si>
  <si>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</si>
  <si>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</si>
  <si>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</si>
  <si>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</si>
  <si>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</si>
  <si>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</si>
  <si>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</si>
  <si>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</si>
  <si>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</si>
  <si>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</si>
  <si>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</si>
  <si>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</si>
  <si>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</si>
  <si>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</si>
  <si>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</si>
  <si>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</si>
  <si>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</si>
  <si>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</si>
  <si>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</si>
  <si>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</si>
  <si>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</si>
  <si>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</si>
  <si>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</si>
  <si>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</si>
  <si>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</si>
  <si>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</si>
  <si>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</si>
  <si>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</si>
  <si>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</si>
  <si>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</si>
  <si>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</si>
  <si>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</si>
  <si>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</si>
  <si>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</si>
  <si>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</si>
  <si>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</si>
  <si>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</si>
  <si>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</si>
  <si>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</si>
  <si>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</si>
  <si>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</si>
  <si>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</si>
  <si>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</si>
  <si>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</si>
  <si>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</si>
  <si>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</si>
  <si>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</si>
  <si>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</si>
  <si>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</si>
  <si>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</si>
  <si>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</si>
  <si>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</si>
  <si>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</si>
  <si>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</si>
  <si>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</si>
  <si>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</si>
  <si>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</si>
  <si>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</si>
  <si>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</si>
  <si>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</si>
  <si>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</si>
  <si>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</si>
  <si>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</si>
  <si>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</si>
  <si>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</si>
  <si>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</si>
  <si>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</si>
  <si>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</si>
  <si>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</si>
  <si>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</si>
  <si>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</si>
  <si>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</si>
  <si>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</si>
  <si>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</si>
  <si>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</si>
  <si>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</si>
  <si>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</si>
  <si>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</si>
  <si>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</si>
  <si>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</si>
  <si>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</si>
  <si>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</si>
  <si>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</si>
  <si>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</si>
  <si>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</si>
  <si>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</si>
  <si>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</si>
  <si>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</si>
  <si>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</si>
  <si>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</si>
  <si>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</si>
  <si>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</si>
  <si>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</si>
  <si>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</si>
  <si>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</si>
  <si>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</si>
  <si>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</si>
  <si>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</si>
  <si>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</si>
  <si>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</si>
  <si>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</si>
  <si>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</si>
  <si>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</si>
  <si>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</si>
  <si>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</si>
  <si>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</si>
  <si>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</si>
  <si>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</si>
  <si>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</si>
  <si>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</si>
  <si>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</si>
  <si>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</si>
  <si>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</si>
  <si>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</si>
  <si>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</si>
  <si>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</si>
  <si>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</si>
  <si>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</si>
  <si>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</si>
  <si>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</si>
  <si>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</si>
  <si>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</si>
  <si>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</si>
  <si>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</si>
  <si>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</si>
  <si>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</si>
  <si>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</si>
  <si>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</si>
  <si>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</si>
  <si>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</si>
  <si>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</si>
  <si>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</si>
  <si>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</si>
  <si>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</si>
  <si>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</si>
  <si>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</si>
  <si>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</si>
  <si>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</si>
  <si>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</si>
  <si>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</si>
  <si>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</si>
  <si>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</si>
  <si>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</si>
  <si>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</si>
  <si>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</si>
  <si>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</si>
  <si>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</si>
  <si>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</si>
  <si>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</si>
  <si>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</si>
  <si>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</si>
  <si>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</si>
  <si>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</si>
  <si>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</si>
  <si>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</si>
  <si>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</si>
  <si>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</si>
  <si>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</si>
  <si>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</si>
  <si>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</si>
  <si>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</si>
  <si>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</si>
  <si>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</si>
  <si>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</si>
  <si>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</si>
  <si>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</si>
  <si>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</si>
  <si>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</si>
  <si>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</si>
  <si>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</si>
  <si>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</si>
  <si>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</si>
  <si>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</si>
  <si>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</si>
  <si>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</si>
  <si>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</si>
  <si>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</si>
  <si>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</si>
  <si>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</si>
  <si>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</si>
  <si>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</si>
  <si>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</si>
  <si>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</si>
  <si>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</si>
  <si>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</si>
  <si>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</si>
  <si>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</si>
  <si>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</si>
  <si>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</si>
  <si>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</si>
  <si>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</si>
  <si>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</si>
  <si>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</si>
  <si>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</si>
  <si>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</si>
  <si>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</si>
  <si>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</si>
  <si>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</si>
  <si>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</si>
  <si>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</si>
  <si>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</si>
  <si>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</si>
  <si>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</si>
  <si>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</si>
  <si>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</si>
  <si>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</si>
  <si>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</si>
  <si>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</si>
  <si>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</si>
  <si>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</si>
  <si>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</si>
  <si>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</si>
  <si>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</si>
  <si>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</si>
  <si>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</si>
  <si>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</si>
  <si>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</si>
  <si>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</si>
  <si>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</si>
  <si>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</si>
  <si>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</si>
  <si>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</si>
  <si>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</si>
  <si>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</si>
  <si>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</si>
  <si>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</si>
  <si>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</si>
  <si>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</si>
  <si>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</si>
  <si>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</si>
  <si>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</si>
  <si>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</si>
  <si>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</si>
  <si>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</si>
  <si>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</si>
  <si>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</si>
  <si>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</si>
  <si>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</si>
  <si>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</si>
  <si>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</si>
  <si>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</si>
  <si>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</si>
  <si>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</si>
  <si>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</si>
  <si>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</si>
  <si>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</si>
  <si>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</si>
  <si>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</si>
  <si>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</si>
  <si>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</si>
  <si>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</si>
  <si>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</si>
  <si>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</si>
  <si>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</si>
  <si>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</si>
  <si>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</si>
  <si>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</si>
  <si>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</si>
  <si>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</si>
  <si>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</si>
  <si>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</si>
  <si>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</si>
  <si>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</si>
  <si>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</si>
  <si>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</si>
  <si>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</si>
  <si>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</si>
  <si>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</si>
  <si>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</si>
  <si>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</si>
  <si>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</si>
  <si>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</si>
  <si>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</si>
  <si>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</si>
  <si>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</si>
  <si>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</si>
  <si>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</si>
  <si>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</si>
  <si>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</si>
  <si>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</si>
  <si>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</si>
  <si>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</si>
  <si>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</si>
  <si>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</si>
  <si>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</si>
  <si>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</si>
  <si>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</si>
  <si>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</si>
  <si>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</si>
  <si>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</si>
  <si>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</si>
  <si>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</si>
  <si>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</si>
  <si>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</si>
  <si>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</si>
  <si>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</si>
  <si>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</si>
  <si>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</si>
  <si>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</si>
  <si>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</si>
  <si>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</si>
  <si>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</si>
  <si>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</si>
  <si>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</si>
  <si>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</si>
  <si>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</si>
  <si>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</si>
  <si>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</si>
  <si>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</si>
  <si>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</si>
  <si>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</si>
  <si>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</si>
  <si>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</si>
  <si>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</si>
  <si>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</si>
  <si>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</si>
  <si>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</si>
  <si>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</si>
  <si>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</si>
  <si>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</si>
  <si>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</si>
  <si>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</si>
  <si>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</si>
  <si>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</si>
  <si>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</si>
  <si>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</si>
  <si>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</si>
  <si>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</si>
  <si>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</si>
  <si>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</si>
  <si>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</si>
  <si>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</si>
  <si>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</si>
  <si>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</si>
  <si>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</si>
  <si>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</si>
  <si>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</si>
  <si>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</si>
  <si>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</si>
  <si>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</si>
  <si>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</si>
  <si>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</si>
  <si>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</si>
  <si>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</si>
  <si>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</si>
  <si>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</si>
  <si>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</si>
  <si>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</si>
  <si>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</si>
  <si>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</si>
  <si>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</si>
  <si>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</si>
  <si>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</si>
  <si>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</si>
  <si>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</si>
  <si>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</si>
  <si>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</si>
  <si>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</si>
  <si>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</si>
  <si>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</si>
  <si>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</si>
  <si>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</si>
  <si>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</si>
  <si>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</si>
  <si>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</si>
  <si>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</si>
  <si>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</si>
  <si>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</si>
  <si>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</si>
  <si>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</si>
  <si>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</si>
  <si>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</si>
  <si>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</si>
  <si>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</si>
  <si>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</si>
  <si>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</si>
  <si>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</si>
  <si>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</si>
  <si>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</si>
  <si>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</si>
  <si>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</si>
  <si>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</si>
  <si>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</si>
  <si>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</si>
  <si>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</si>
  <si>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</si>
  <si>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</si>
  <si>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</si>
  <si>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</si>
  <si>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</si>
  <si>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</si>
  <si>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</si>
  <si>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</si>
  <si>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</si>
  <si>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</si>
  <si>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</si>
  <si>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</si>
  <si>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</si>
  <si>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</si>
  <si>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</si>
  <si>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</si>
  <si>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</si>
  <si>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</si>
  <si>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</si>
  <si>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</si>
  <si>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</si>
  <si>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</si>
  <si>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</si>
  <si>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</si>
  <si>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</si>
  <si>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</si>
  <si>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</si>
  <si>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</si>
  <si>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</si>
  <si>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</si>
  <si>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</si>
  <si>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</si>
  <si>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</si>
  <si>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</si>
  <si>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</si>
  <si>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</si>
  <si>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</si>
  <si>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</si>
  <si>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</si>
  <si>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</si>
  <si>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</si>
  <si>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</si>
  <si>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</si>
  <si>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</si>
  <si>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</si>
  <si>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</si>
  <si>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</si>
  <si>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</si>
  <si>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</si>
  <si>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</si>
  <si>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</si>
  <si>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</si>
  <si>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</si>
  <si>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</si>
  <si>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</si>
  <si>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</si>
  <si>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</si>
  <si>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</si>
  <si>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</si>
  <si>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</si>
  <si>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</si>
  <si>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</si>
  <si>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</si>
  <si>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</si>
  <si>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</si>
  <si>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</si>
  <si>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</si>
  <si>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</si>
  <si>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</si>
  <si>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</si>
  <si>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</si>
  <si>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</si>
  <si>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</si>
  <si>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</si>
  <si>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</si>
  <si>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</si>
  <si>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</si>
  <si>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</si>
  <si>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</si>
  <si>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</si>
  <si>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</si>
  <si>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</si>
  <si>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</si>
  <si>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</si>
  <si>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</si>
  <si>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</si>
  <si>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</si>
  <si>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</si>
  <si>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</si>
  <si>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</si>
  <si>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</si>
  <si>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</si>
  <si>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</si>
  <si>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</si>
  <si>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</si>
  <si>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</si>
  <si>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</si>
  <si>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</si>
  <si>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</si>
  <si>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</si>
  <si>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</si>
  <si>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</si>
  <si>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</si>
  <si>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</si>
  <si>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</si>
  <si>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</si>
  <si>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</si>
  <si>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</si>
  <si>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</si>
  <si>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</si>
  <si>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</si>
  <si>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</si>
  <si>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</si>
  <si>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</si>
  <si>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</si>
  <si>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</si>
  <si>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</si>
  <si>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</si>
  <si>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</si>
  <si>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</si>
  <si>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</si>
  <si>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</si>
  <si>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</si>
  <si>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</si>
  <si>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</si>
  <si>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</si>
  <si>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</si>
  <si>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</si>
  <si>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</si>
  <si>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</si>
  <si>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</si>
  <si>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</si>
  <si>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</si>
  <si>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</si>
  <si>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</si>
  <si>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</si>
  <si>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</si>
  <si>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</si>
  <si>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</si>
  <si>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</si>
  <si>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</si>
  <si>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</si>
  <si>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</si>
  <si>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</si>
  <si>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</si>
  <si>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</si>
  <si>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</si>
  <si>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</si>
  <si>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</si>
  <si>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</si>
  <si>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</si>
  <si>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</si>
  <si>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</si>
  <si>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</si>
  <si>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</si>
  <si>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</si>
  <si>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</si>
  <si>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</si>
  <si>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</si>
  <si>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</si>
  <si>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</si>
  <si>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</si>
  <si>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</si>
  <si>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</si>
  <si>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</si>
  <si>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</si>
  <si>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</si>
  <si>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</si>
  <si>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</si>
  <si>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</si>
  <si>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</si>
  <si>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</si>
  <si>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</si>
  <si>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</si>
  <si>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</si>
  <si>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</si>
  <si>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</si>
  <si>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</si>
  <si>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</si>
  <si>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</si>
  <si>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</si>
  <si>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</si>
  <si>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</si>
  <si>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</si>
  <si>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</si>
  <si>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</si>
  <si>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</si>
  <si>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</si>
  <si>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</si>
  <si>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</si>
  <si>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</si>
  <si>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</si>
  <si>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</si>
  <si>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</si>
  <si>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</si>
  <si>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</si>
  <si>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</si>
  <si>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</si>
  <si>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</si>
  <si>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</si>
  <si>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</si>
  <si>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</si>
  <si>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</si>
  <si>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</si>
  <si>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</si>
  <si>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</si>
  <si>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</si>
  <si>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</si>
  <si>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</si>
  <si>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</si>
  <si>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</si>
  <si>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</si>
  <si>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</si>
  <si>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</si>
  <si>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</si>
  <si>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</si>
  <si>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</si>
  <si>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</si>
  <si>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</si>
  <si>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</si>
  <si>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</si>
  <si>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</si>
  <si>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</si>
  <si>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</si>
  <si>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</si>
  <si>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</si>
  <si>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</si>
  <si>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</si>
  <si>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</si>
  <si>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</si>
  <si>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</si>
  <si>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</si>
  <si>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</si>
  <si>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</si>
  <si>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</si>
  <si>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</si>
  <si>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</si>
  <si>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</si>
  <si>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</si>
  <si>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</si>
  <si>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</si>
  <si>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</si>
  <si>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</si>
  <si>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</si>
  <si>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</si>
  <si>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</si>
  <si>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</si>
  <si>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</si>
  <si>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</si>
  <si>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</si>
  <si>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</si>
  <si>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</si>
  <si>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</si>
  <si>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</si>
  <si>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</si>
  <si>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</si>
  <si>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</si>
  <si>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</si>
  <si>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</si>
  <si>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</si>
  <si>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</si>
  <si>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</si>
  <si>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</si>
  <si>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</si>
  <si>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</si>
  <si>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</si>
  <si>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</si>
  <si>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</si>
  <si>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</si>
  <si>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</si>
  <si>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</si>
  <si>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</si>
  <si>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</si>
  <si>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</si>
  <si>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</si>
  <si>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</si>
  <si>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</si>
  <si>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</si>
  <si>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</si>
  <si>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</si>
  <si>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</si>
  <si>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</si>
  <si>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</si>
  <si>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</si>
  <si>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</si>
  <si>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</si>
  <si>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</si>
  <si>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</si>
  <si>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</si>
  <si>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</si>
  <si>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</si>
  <si>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</si>
  <si>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</si>
  <si>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</si>
  <si>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</si>
  <si>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</si>
  <si>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</si>
  <si>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</si>
  <si>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</si>
  <si>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</si>
  <si>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</si>
  <si>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</si>
  <si>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</si>
  <si>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</si>
  <si>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</si>
  <si>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</si>
  <si>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</si>
  <si>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</si>
  <si>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</si>
  <si>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</si>
  <si>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</si>
  <si>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</si>
  <si>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</si>
  <si>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</si>
  <si>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</si>
  <si>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</si>
  <si>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</si>
  <si>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</si>
  <si>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</si>
  <si>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</si>
  <si>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</si>
  <si>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</si>
  <si>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</si>
  <si>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</si>
  <si>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</si>
  <si>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</si>
  <si>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</si>
  <si>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</si>
  <si>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</si>
  <si>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</si>
  <si>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</si>
  <si>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</si>
  <si>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</si>
  <si>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</si>
  <si>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</si>
  <si>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</si>
  <si>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</si>
  <si>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</si>
  <si>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</si>
  <si>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</si>
  <si>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</si>
  <si>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</si>
  <si>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</si>
  <si>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</si>
  <si>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</si>
  <si>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</si>
  <si>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</si>
  <si>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</si>
  <si>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</si>
  <si>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</si>
  <si>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</si>
  <si>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</si>
  <si>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</si>
  <si>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</si>
  <si>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</si>
  <si>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</si>
  <si>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</si>
  <si>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</si>
  <si>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</si>
  <si>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</si>
  <si>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</si>
  <si>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</si>
  <si>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</si>
  <si>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</si>
  <si>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</si>
  <si>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</si>
  <si>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</si>
  <si>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</si>
  <si>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</si>
  <si>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</si>
  <si>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</si>
  <si>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</si>
  <si>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</si>
  <si>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</si>
  <si>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</si>
  <si>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</si>
  <si>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</si>
  <si>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</si>
  <si>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</si>
  <si>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</si>
  <si>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</si>
  <si>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</si>
  <si>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</si>
  <si>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</si>
  <si>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</si>
  <si>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</si>
  <si>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</si>
  <si>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</si>
  <si>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</si>
  <si>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</si>
  <si>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</si>
  <si>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</si>
  <si>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</si>
  <si>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</si>
  <si>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</si>
  <si>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</si>
  <si>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</si>
  <si>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</si>
  <si>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</si>
  <si>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</si>
  <si>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</si>
  <si>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</si>
  <si>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</si>
  <si>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</si>
  <si>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</si>
  <si>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</si>
  <si>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</si>
  <si>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</si>
  <si>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</si>
  <si>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</si>
  <si>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</si>
  <si>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</si>
  <si>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</si>
  <si>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</si>
  <si>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</si>
  <si>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</si>
  <si>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</si>
  <si>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</si>
  <si>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</si>
  <si>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</si>
  <si>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</si>
  <si>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</si>
  <si>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</si>
  <si>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</si>
  <si>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</si>
  <si>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</si>
  <si>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</si>
  <si>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</si>
  <si>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</si>
  <si>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</si>
  <si>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</si>
  <si>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</si>
  <si>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</si>
  <si>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</si>
  <si>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</si>
  <si>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</si>
  <si>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</si>
  <si>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</si>
  <si>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</si>
  <si>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</si>
  <si>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</si>
  <si>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</si>
  <si>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</si>
  <si>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</si>
  <si>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</si>
  <si>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</si>
  <si>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</si>
  <si>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</si>
  <si>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</si>
  <si>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</si>
  <si>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</si>
  <si>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</si>
  <si>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</si>
  <si>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</si>
  <si>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</si>
  <si>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</si>
  <si>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</si>
  <si>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</si>
  <si>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</si>
  <si>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</si>
  <si>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</si>
  <si>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</si>
  <si>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</si>
  <si>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</si>
  <si>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</si>
  <si>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</si>
  <si>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</si>
  <si>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</si>
  <si>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</si>
  <si>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</si>
  <si>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</si>
  <si>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</si>
  <si>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</si>
  <si>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</si>
  <si>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</si>
  <si>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</si>
  <si>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</si>
  <si>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</si>
  <si>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</si>
  <si>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</si>
  <si>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</si>
  <si>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</si>
  <si>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</si>
  <si>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</si>
  <si>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</si>
  <si>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</si>
  <si>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</si>
  <si>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</si>
  <si>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</si>
  <si>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</si>
  <si>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</si>
  <si>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</si>
  <si>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</si>
  <si>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</si>
  <si>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</si>
  <si>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</si>
  <si>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</si>
  <si>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</si>
  <si>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</si>
  <si>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</si>
  <si>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</si>
  <si>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</si>
  <si>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</si>
  <si>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</si>
  <si>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</si>
  <si>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</si>
  <si>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</si>
  <si>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</si>
  <si>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</si>
  <si>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</si>
  <si>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</si>
  <si>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</si>
  <si>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</si>
  <si>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</si>
  <si>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</si>
  <si>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</si>
  <si>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</si>
  <si>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</si>
  <si>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</si>
  <si>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</si>
  <si>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</si>
  <si>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</si>
  <si>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</si>
  <si>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</si>
  <si>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</si>
  <si>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</si>
  <si>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</si>
  <si>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</si>
  <si>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</si>
  <si>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</si>
  <si>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</si>
  <si>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</si>
  <si>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</si>
  <si>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</si>
  <si>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</si>
  <si>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</si>
  <si>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</si>
  <si>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</si>
  <si>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</si>
  <si>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</si>
  <si>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</si>
  <si>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</si>
  <si>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</si>
  <si>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</si>
  <si>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</si>
  <si>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</si>
  <si>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</si>
  <si>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</si>
  <si>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</si>
  <si>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</si>
  <si>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</si>
  <si>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</si>
  <si>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</si>
  <si>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</si>
  <si>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</si>
  <si>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</si>
  <si>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</si>
  <si>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</si>
  <si>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</si>
  <si>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</si>
  <si>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</si>
  <si>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</si>
  <si>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</si>
  <si>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</si>
  <si>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</si>
  <si>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</si>
  <si>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</si>
  <si>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</si>
  <si>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</si>
  <si>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</si>
  <si>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</si>
  <si>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</si>
  <si>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</si>
  <si>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</si>
  <si>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</si>
  <si>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</si>
  <si>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</si>
  <si>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</si>
  <si>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</si>
  <si>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</si>
  <si>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</si>
  <si>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</si>
  <si>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</si>
  <si>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</si>
  <si>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</si>
  <si>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</si>
  <si>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</si>
  <si>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</si>
  <si>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</si>
  <si>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</si>
  <si>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</si>
  <si>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</si>
  <si>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</si>
  <si>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</si>
  <si>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</si>
  <si>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</si>
  <si>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</si>
  <si>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</si>
  <si>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</si>
  <si>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</si>
  <si>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</si>
  <si>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</si>
  <si>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</si>
  <si>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</si>
  <si>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</si>
  <si>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</si>
  <si>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</si>
  <si>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</si>
  <si>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</si>
  <si>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</si>
  <si>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</si>
  <si>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</si>
  <si>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</si>
  <si>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</si>
  <si>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</si>
  <si>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</si>
  <si>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</si>
  <si>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</si>
  <si>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</si>
  <si>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</si>
  <si>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</si>
  <si>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</si>
  <si>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</si>
  <si>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</si>
  <si>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</si>
  <si>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</si>
  <si>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</si>
  <si>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</si>
  <si>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</si>
  <si>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</si>
  <si>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</si>
  <si>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</si>
  <si>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</si>
  <si>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</si>
  <si>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</si>
  <si>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</si>
  <si>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</si>
  <si>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</si>
  <si>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</si>
  <si>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</si>
  <si>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</si>
  <si>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</si>
  <si>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</si>
  <si>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</si>
  <si>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</si>
  <si>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</si>
  <si>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</si>
  <si>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</si>
  <si>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</si>
  <si>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</si>
  <si>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</si>
  <si>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</si>
  <si>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</si>
  <si>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</si>
  <si>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</si>
  <si>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</si>
  <si>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</si>
  <si>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</si>
  <si>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</si>
  <si>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</si>
  <si>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</si>
  <si>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</si>
  <si>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</si>
  <si>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</si>
  <si>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</si>
  <si>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</si>
  <si>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</si>
  <si>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</si>
  <si>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</si>
  <si>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</si>
  <si>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</si>
  <si>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</si>
  <si>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</si>
  <si>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</si>
  <si>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</si>
  <si>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</si>
  <si>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</si>
  <si>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</si>
  <si>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</si>
  <si>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</si>
  <si>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</si>
  <si>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</si>
  <si>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</si>
  <si>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</si>
  <si>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</si>
  <si>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</si>
  <si>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</si>
  <si>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</si>
  <si>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</si>
  <si>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</si>
  <si>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</si>
  <si>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</si>
  <si>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</si>
  <si>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</si>
  <si>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</si>
  <si>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</si>
  <si>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</si>
  <si>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</si>
  <si>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</si>
  <si>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</si>
  <si>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</si>
  <si>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</si>
  <si>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</si>
  <si>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</si>
  <si>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</si>
  <si>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</si>
  <si>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</si>
  <si>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</si>
  <si>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</si>
  <si>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</si>
  <si>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</si>
  <si>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</si>
  <si>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</si>
  <si>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</si>
  <si>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</si>
  <si>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</si>
  <si>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</si>
  <si>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</si>
  <si>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</si>
  <si>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</si>
  <si>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</si>
  <si>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</si>
  <si>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</si>
  <si>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</si>
  <si>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</si>
  <si>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</si>
  <si>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</si>
  <si>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</si>
  <si>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</si>
  <si>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</si>
  <si>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</si>
  <si>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</si>
  <si>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</si>
  <si>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</si>
  <si>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</si>
  <si>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</si>
  <si>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</si>
  <si>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</si>
  <si>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</si>
  <si>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</si>
  <si>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</si>
  <si>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</si>
  <si>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</si>
  <si>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</si>
  <si>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</si>
  <si>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</si>
  <si>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</si>
  <si>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</si>
  <si>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</si>
  <si>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</si>
  <si>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</si>
  <si>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</si>
  <si>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</si>
  <si>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</si>
  <si>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</si>
  <si>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</si>
  <si>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</si>
  <si>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</si>
  <si>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</si>
  <si>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</si>
  <si>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</si>
  <si>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</si>
  <si>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</si>
  <si>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</si>
  <si>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</si>
  <si>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</si>
  <si>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</si>
  <si>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</si>
  <si>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</si>
  <si>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</si>
  <si>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</si>
  <si>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</si>
  <si>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</si>
  <si>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</si>
  <si>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</si>
  <si>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</si>
  <si>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</si>
  <si>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</si>
  <si>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</si>
  <si>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</si>
  <si>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</si>
  <si>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</si>
  <si>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</si>
  <si>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</si>
  <si>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</si>
  <si>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</si>
  <si>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</si>
  <si>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</si>
  <si>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</si>
  <si>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</si>
  <si>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</si>
  <si>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</si>
  <si>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</si>
  <si>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</si>
  <si>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</si>
  <si>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</si>
  <si>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</si>
  <si>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</si>
  <si>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</si>
  <si>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</si>
  <si>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</si>
  <si>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</si>
  <si>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</si>
  <si>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</si>
  <si>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</si>
  <si>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</si>
  <si>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</si>
  <si>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</si>
  <si>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</si>
  <si>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</si>
  <si>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</si>
  <si>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</si>
  <si>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</si>
  <si>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</si>
  <si>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</si>
  <si>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</si>
  <si>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</si>
  <si>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</si>
  <si>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</si>
  <si>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</si>
  <si>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</si>
  <si>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</si>
  <si>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</si>
  <si>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</si>
  <si>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</si>
  <si>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</si>
  <si>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</si>
  <si>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</si>
  <si>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</si>
  <si>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</si>
  <si>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</si>
  <si>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</si>
  <si>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</si>
  <si>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</si>
  <si>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</si>
  <si>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</si>
  <si>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</si>
  <si>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</si>
  <si>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</si>
  <si>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</si>
  <si>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</si>
  <si>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</si>
  <si>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</si>
  <si>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</si>
  <si>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</si>
  <si>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</si>
  <si>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</si>
  <si>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</si>
  <si>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</si>
  <si>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</si>
  <si>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</si>
  <si>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</si>
  <si>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</si>
  <si>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</si>
  <si>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</si>
  <si>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</si>
  <si>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</si>
  <si>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</si>
  <si>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</si>
  <si>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</si>
  <si>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</si>
  <si>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</si>
  <si>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</si>
  <si>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</si>
  <si>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</si>
  <si>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</si>
  <si>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</si>
  <si>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</si>
  <si>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</si>
  <si>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</si>
  <si>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</si>
  <si>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</si>
  <si>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</si>
  <si>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</si>
  <si>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</si>
  <si>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</si>
  <si>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</si>
  <si>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</si>
  <si>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</si>
  <si>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</si>
  <si>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</si>
  <si>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</si>
  <si>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</si>
  <si>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</si>
  <si>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</si>
  <si>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</si>
  <si>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</si>
  <si>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</si>
  <si>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</si>
  <si>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</si>
  <si>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</si>
  <si>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</si>
  <si>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</si>
  <si>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</si>
  <si>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</si>
  <si>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</si>
  <si>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</si>
  <si>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</si>
  <si>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</si>
  <si>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</si>
  <si>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</si>
  <si>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</si>
  <si>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</si>
  <si>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</si>
  <si>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</si>
  <si>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</si>
  <si>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</si>
  <si>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</si>
  <si>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</si>
  <si>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</si>
  <si>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</si>
  <si>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</si>
  <si>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</si>
  <si>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</si>
  <si>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</si>
  <si>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</si>
  <si>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</si>
  <si>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</si>
  <si>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</si>
  <si>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</si>
  <si>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</si>
  <si>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</si>
  <si>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</si>
  <si>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</si>
  <si>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</si>
  <si>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</si>
  <si>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</si>
  <si>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</si>
  <si>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</si>
  <si>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</si>
  <si>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</si>
  <si>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</si>
  <si>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</si>
  <si>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</si>
  <si>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</si>
  <si>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</si>
  <si>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</si>
  <si>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</si>
  <si>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</si>
  <si>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</si>
  <si>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</si>
  <si>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</si>
  <si>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</si>
  <si>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</si>
  <si>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</si>
  <si>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</si>
  <si>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</si>
  <si>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</si>
  <si>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</si>
  <si>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</si>
  <si>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</si>
  <si>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</si>
  <si>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</si>
  <si>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</si>
  <si>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</si>
  <si>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</si>
  <si>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</si>
  <si>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</si>
  <si>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</si>
  <si>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</si>
  <si>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</si>
  <si>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</si>
  <si>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</si>
  <si>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</si>
  <si>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</si>
  <si>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</si>
  <si>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</si>
  <si>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</si>
  <si>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</si>
  <si>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</si>
  <si>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</si>
  <si>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</si>
  <si>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</si>
  <si>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</si>
  <si>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</si>
  <si>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</si>
  <si>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</si>
  <si>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</si>
  <si>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</si>
  <si>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</si>
  <si>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</si>
  <si>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</si>
  <si>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</si>
  <si>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</si>
  <si>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</si>
  <si>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</si>
  <si>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</si>
  <si>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</si>
  <si>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</si>
  <si>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</si>
  <si>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</si>
  <si>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</si>
  <si>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</si>
  <si>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</si>
  <si>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</si>
  <si>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</si>
  <si>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</si>
  <si>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</si>
  <si>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</si>
  <si>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</si>
  <si>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</si>
  <si>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</si>
  <si>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</si>
  <si>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</si>
  <si>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</si>
  <si>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</si>
  <si>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</si>
  <si>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</si>
  <si>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</si>
  <si>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</si>
  <si>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</si>
  <si>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</si>
  <si>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</si>
  <si>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</si>
  <si>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</si>
  <si>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</si>
  <si>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</si>
  <si>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</si>
  <si>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</si>
  <si>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</si>
  <si>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</si>
  <si>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</si>
  <si>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</si>
  <si>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</si>
  <si>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</si>
  <si>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</si>
  <si>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</si>
  <si>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</si>
  <si>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</si>
  <si>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</si>
  <si>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</si>
  <si>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</si>
  <si>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</si>
  <si>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</si>
  <si>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</si>
  <si>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</si>
  <si>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</si>
  <si>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</si>
  <si>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</si>
  <si>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</si>
  <si>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</si>
  <si>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</si>
  <si>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</si>
  <si>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</si>
  <si>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</si>
  <si>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</si>
  <si>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</si>
  <si>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</si>
  <si>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</si>
  <si>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</si>
  <si>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</si>
  <si>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</si>
  <si>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</si>
  <si>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</si>
  <si>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</si>
  <si>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</si>
  <si>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</si>
  <si>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</si>
  <si>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</si>
  <si>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</si>
  <si>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</si>
  <si>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</si>
  <si>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</si>
  <si>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</si>
  <si>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</si>
  <si>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</si>
  <si>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</si>
  <si>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</si>
  <si>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</si>
  <si>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</si>
  <si>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</si>
  <si>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</si>
  <si>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</si>
  <si>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</si>
  <si>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</si>
  <si>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</si>
  <si>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</si>
  <si>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</si>
  <si>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</si>
  <si>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</si>
  <si>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</si>
  <si>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</si>
  <si>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</si>
  <si>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</si>
  <si>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</si>
  <si>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</si>
  <si>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</si>
  <si>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</si>
  <si>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</si>
  <si>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</si>
  <si>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</si>
  <si>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</si>
  <si>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</si>
  <si>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</si>
  <si>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</si>
  <si>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</si>
  <si>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</si>
  <si>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</si>
  <si>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</si>
  <si>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</si>
  <si>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</si>
  <si>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</si>
  <si>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</si>
  <si>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</si>
  <si>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</si>
  <si>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</si>
  <si>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</si>
  <si>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</si>
  <si>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</si>
  <si>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</si>
  <si>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</si>
  <si>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</si>
  <si>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</si>
  <si>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</si>
  <si>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</si>
  <si>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</si>
  <si>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</si>
  <si>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</si>
  <si>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</si>
  <si>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</si>
  <si>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</si>
  <si>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</si>
  <si>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</si>
  <si>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</si>
  <si>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</si>
  <si>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</si>
  <si>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</si>
  <si>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</si>
  <si>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</si>
  <si>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</si>
  <si>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</si>
  <si>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</si>
  <si>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</si>
  <si>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</si>
  <si>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</si>
  <si>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</si>
  <si>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</si>
  <si>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</si>
  <si>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</si>
  <si>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</si>
  <si>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</si>
  <si>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</si>
  <si>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</si>
  <si>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</si>
  <si>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</si>
  <si>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</si>
  <si>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</si>
  <si>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</si>
  <si>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</si>
  <si>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</si>
  <si>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</si>
  <si>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</si>
  <si>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</si>
  <si>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</si>
  <si>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</si>
  <si>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</si>
  <si>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</si>
  <si>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</si>
  <si>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</si>
  <si>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</si>
  <si>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</si>
  <si>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</si>
  <si>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</si>
  <si>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</si>
  <si>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</si>
  <si>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</si>
  <si>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</si>
  <si>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</si>
  <si>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</si>
  <si>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</si>
  <si>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</si>
  <si>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</si>
  <si>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</si>
  <si>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</si>
  <si>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</si>
  <si>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</si>
  <si>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</si>
  <si>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</si>
  <si>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</si>
  <si>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</si>
  <si>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</si>
  <si>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</si>
  <si>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</si>
  <si>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</si>
  <si>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</si>
  <si>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</si>
  <si>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</si>
  <si>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</si>
  <si>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</si>
  <si>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</si>
  <si>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</si>
  <si>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</si>
  <si>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</si>
  <si>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</si>
  <si>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</si>
  <si>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</si>
  <si>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</si>
  <si>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</si>
  <si>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</si>
  <si>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</si>
  <si>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</si>
  <si>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</si>
  <si>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</si>
  <si>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</si>
  <si>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</si>
  <si>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</si>
  <si>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</si>
  <si>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</si>
  <si>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</si>
  <si>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</si>
  <si>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</si>
  <si>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</si>
  <si>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</si>
  <si>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</si>
  <si>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</si>
  <si>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</si>
  <si>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</si>
  <si>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</si>
  <si>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</si>
  <si>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</si>
  <si>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</si>
  <si>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</si>
  <si>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</si>
  <si>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</si>
  <si>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</si>
  <si>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</si>
  <si>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</si>
  <si>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</si>
  <si>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</si>
  <si>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</si>
  <si>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</si>
  <si>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</si>
  <si>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</si>
  <si>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</si>
  <si>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</si>
  <si>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</si>
  <si>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</si>
  <si>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</si>
  <si>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</si>
  <si>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</si>
  <si>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</si>
  <si>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</si>
  <si>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</si>
  <si>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</si>
  <si>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</si>
  <si>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</si>
  <si>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</si>
  <si>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</si>
  <si>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</si>
  <si>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</si>
  <si>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</si>
  <si>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</si>
  <si>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</si>
  <si>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</si>
  <si>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</si>
  <si>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</si>
  <si>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</si>
  <si>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</si>
  <si>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</si>
  <si>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</si>
  <si>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</si>
  <si>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</si>
  <si>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</si>
  <si>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</si>
  <si>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</si>
  <si>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</si>
  <si>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</si>
  <si>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</si>
  <si>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</si>
  <si>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</si>
  <si>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</si>
  <si>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</si>
  <si>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</si>
  <si>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</si>
  <si>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</si>
  <si>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</si>
  <si>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</si>
  <si>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</si>
  <si>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</si>
  <si>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</si>
  <si>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</si>
  <si>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</si>
  <si>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</si>
  <si>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</si>
  <si>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</si>
  <si>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</si>
  <si>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</si>
  <si>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</si>
  <si>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</si>
  <si>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</si>
  <si>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</si>
  <si>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</si>
  <si>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</si>
  <si>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</si>
  <si>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</si>
  <si>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</si>
  <si>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</si>
  <si>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</si>
  <si>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</si>
  <si>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</si>
  <si>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</si>
  <si>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</si>
  <si>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</si>
  <si>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</si>
  <si>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</si>
  <si>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</si>
  <si>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</si>
  <si>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</si>
  <si>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</si>
  <si>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</si>
  <si>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</si>
  <si>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</si>
  <si>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</si>
  <si>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</si>
  <si>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</si>
  <si>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</si>
  <si>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</si>
  <si>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</si>
  <si>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</si>
  <si>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</si>
  <si>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</si>
  <si>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</si>
  <si>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</si>
  <si>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</si>
  <si>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</si>
  <si>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</si>
  <si>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</si>
  <si>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</si>
  <si>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</si>
  <si>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</si>
  <si>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</si>
  <si>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</si>
  <si>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</si>
  <si>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</si>
  <si>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</si>
  <si>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</si>
  <si>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</si>
  <si>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</si>
  <si>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</si>
  <si>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</si>
  <si>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</si>
  <si>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</si>
  <si>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</si>
  <si>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</si>
  <si>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</si>
  <si>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</si>
  <si>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</si>
  <si>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</si>
  <si>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</si>
  <si>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</si>
  <si>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</si>
  <si>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</si>
  <si>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</si>
  <si>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</si>
  <si>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</si>
  <si>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</si>
  <si>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</si>
  <si>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</si>
  <si>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</si>
  <si>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</si>
  <si>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</si>
  <si>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</si>
  <si>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</si>
  <si>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</si>
  <si>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</si>
  <si>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</si>
  <si>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</si>
  <si>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</si>
  <si>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</si>
  <si>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</si>
  <si>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</si>
  <si>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</si>
  <si>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</si>
  <si>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</si>
  <si>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</si>
  <si>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</si>
  <si>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</si>
  <si>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</si>
  <si>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</si>
  <si>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</si>
  <si>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</si>
  <si>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</si>
  <si>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</si>
  <si>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</si>
  <si>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</si>
  <si>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</si>
  <si>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</si>
  <si>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</si>
  <si>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</si>
  <si>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</si>
  <si>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</si>
  <si>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</si>
  <si>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</si>
  <si>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</si>
  <si>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</si>
  <si>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</si>
  <si>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</si>
  <si>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</si>
  <si>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</si>
  <si>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</si>
  <si>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</si>
  <si>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</si>
  <si>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</si>
  <si>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</si>
  <si>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</si>
  <si>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</si>
  <si>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</si>
  <si>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</si>
  <si>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</si>
  <si>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</si>
  <si>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</si>
  <si>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</si>
  <si>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</si>
  <si>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</si>
  <si>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</si>
  <si>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</si>
  <si>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</si>
  <si>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</si>
  <si>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</si>
  <si>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</si>
  <si>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</si>
  <si>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</si>
  <si>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</si>
  <si>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</si>
  <si>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</si>
  <si>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</si>
  <si>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</si>
  <si>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</si>
  <si>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</si>
  <si>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</si>
  <si>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</si>
  <si>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</si>
  <si>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</si>
  <si>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</si>
  <si>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</si>
  <si>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</si>
  <si>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</si>
  <si>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</si>
  <si>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</si>
  <si>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</si>
  <si>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</si>
  <si>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</si>
  <si>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</si>
  <si>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</si>
  <si>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</si>
  <si>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</si>
  <si>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</si>
  <si>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</si>
  <si>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</si>
  <si>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</si>
  <si>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</si>
  <si>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</si>
  <si>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</si>
  <si>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</si>
  <si>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</si>
  <si>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</si>
  <si>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</si>
  <si>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</si>
  <si>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</si>
  <si>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</si>
  <si>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</si>
  <si>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</si>
  <si>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</si>
  <si>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</si>
  <si>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</si>
  <si>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</si>
  <si>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</si>
  <si>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</si>
  <si>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</si>
  <si>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</si>
  <si>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</si>
  <si>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</si>
  <si>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</si>
  <si>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</si>
  <si>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</si>
  <si>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</si>
  <si>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</si>
  <si>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</si>
  <si>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</si>
  <si>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</si>
  <si>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</si>
  <si>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</si>
  <si>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</si>
  <si>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</si>
  <si>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</si>
  <si>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</si>
  <si>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</si>
  <si>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</si>
  <si>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</si>
  <si>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</si>
  <si>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</si>
  <si>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</si>
  <si>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</si>
  <si>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</si>
  <si>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</si>
  <si>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</si>
  <si>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</si>
  <si>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</si>
  <si>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</si>
  <si>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</si>
  <si>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</si>
  <si>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</si>
  <si>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</si>
  <si>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</si>
  <si>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</si>
  <si>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</si>
  <si>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</si>
  <si>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</si>
  <si>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</si>
  <si>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</si>
  <si>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</si>
  <si>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</si>
  <si>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</si>
  <si>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</si>
  <si>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</si>
  <si>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</si>
  <si>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</si>
  <si>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</si>
  <si>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</si>
  <si>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</si>
  <si>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</si>
  <si>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</si>
  <si>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</si>
  <si>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</si>
  <si>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</si>
  <si>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</si>
  <si>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</si>
  <si>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</si>
  <si>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</si>
  <si>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</si>
  <si>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</si>
  <si>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</si>
  <si>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</si>
  <si>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</si>
  <si>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</si>
  <si>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</si>
  <si>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</si>
  <si>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</si>
  <si>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</si>
  <si>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</si>
  <si>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</si>
  <si>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</si>
  <si>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</si>
  <si>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</si>
  <si>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</si>
  <si>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</si>
  <si>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</si>
  <si>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</si>
  <si>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</si>
  <si>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</si>
  <si>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</si>
  <si>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</si>
  <si>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</si>
  <si>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</si>
  <si>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</si>
  <si>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</si>
  <si>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</si>
  <si>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</si>
  <si>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</si>
  <si>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</si>
  <si>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</si>
  <si>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</si>
  <si>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</si>
  <si>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</si>
  <si>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</si>
  <si>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</si>
  <si>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</si>
  <si>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</si>
  <si>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</si>
  <si>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</si>
  <si>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</si>
  <si>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</si>
  <si>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</si>
  <si>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</si>
  <si>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</si>
  <si>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</si>
  <si>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</si>
  <si>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</si>
  <si>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</si>
  <si>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</si>
  <si>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</si>
  <si>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</si>
  <si>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</si>
  <si>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</si>
  <si>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</si>
  <si>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</si>
  <si>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</si>
  <si>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</si>
  <si>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</si>
  <si>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</si>
  <si>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</si>
  <si>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</si>
  <si>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</si>
  <si>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</si>
  <si>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</si>
  <si>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</si>
  <si>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</si>
  <si>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</si>
  <si>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</si>
  <si>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</si>
  <si>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</si>
  <si>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</si>
  <si>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</si>
  <si>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</si>
  <si>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</si>
  <si>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</si>
  <si>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</si>
  <si>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</si>
  <si>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</si>
  <si>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</si>
  <si>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</si>
  <si>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</si>
  <si>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</si>
  <si>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</si>
  <si>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</si>
  <si>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</si>
  <si>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</si>
  <si>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</si>
  <si>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</si>
  <si>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</si>
  <si>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</si>
  <si>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</si>
  <si>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</si>
  <si>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</si>
  <si>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</si>
  <si>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</si>
  <si>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</si>
  <si>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</si>
  <si>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</si>
  <si>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</si>
  <si>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</si>
  <si>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</si>
  <si>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</si>
  <si>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</si>
  <si>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</si>
  <si>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</si>
  <si>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</si>
  <si>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</si>
  <si>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</si>
  <si>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</si>
  <si>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</si>
  <si>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</si>
  <si>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</si>
  <si>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</si>
  <si>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</si>
  <si>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</si>
  <si>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</si>
  <si>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</si>
  <si>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</si>
  <si>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</si>
  <si>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</si>
  <si>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</si>
  <si>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</si>
  <si>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</si>
  <si>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</si>
  <si>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</si>
  <si>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</si>
  <si>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</si>
  <si>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</si>
  <si>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</si>
  <si>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</si>
  <si>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</si>
  <si>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</si>
  <si>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</si>
  <si>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</si>
  <si>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</si>
  <si>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</si>
  <si>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</si>
  <si>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</si>
  <si>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</si>
  <si>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</si>
  <si>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</si>
  <si>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</si>
  <si>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</si>
  <si>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</si>
  <si>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</si>
  <si>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</si>
  <si>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</si>
  <si>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</si>
  <si>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</si>
  <si>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</si>
  <si>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</si>
  <si>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</si>
  <si>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</si>
  <si>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</si>
  <si>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</si>
  <si>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</si>
  <si>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</si>
  <si>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</si>
  <si>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</si>
  <si>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</si>
  <si>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</si>
  <si>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</si>
  <si>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</si>
  <si>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</si>
  <si>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</si>
  <si>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</si>
  <si>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</si>
  <si>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</si>
  <si>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</si>
  <si>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</si>
  <si>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</si>
  <si>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</si>
  <si>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</si>
  <si>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</si>
  <si>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</si>
  <si>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</si>
  <si>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</si>
  <si>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</si>
  <si>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</si>
  <si>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</si>
  <si>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</si>
  <si>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</si>
  <si>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</si>
  <si>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</si>
  <si>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</si>
  <si>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</si>
  <si>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</si>
  <si>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</si>
  <si>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</si>
  <si>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</si>
  <si>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</si>
  <si>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</si>
  <si>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</si>
  <si>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</si>
  <si>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</si>
  <si>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</si>
  <si>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</si>
  <si>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</si>
  <si>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</si>
  <si>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</si>
  <si>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</si>
  <si>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</si>
  <si>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</si>
  <si>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</si>
  <si>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</si>
  <si>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</si>
  <si>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</si>
  <si>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</si>
  <si>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</si>
  <si>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</si>
  <si>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</si>
  <si>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</si>
  <si>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</si>
  <si>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</si>
  <si>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</si>
  <si>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</si>
  <si>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</si>
  <si>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</si>
  <si>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</si>
  <si>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</si>
  <si>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</si>
  <si>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</si>
  <si>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</si>
  <si>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</si>
  <si>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</si>
  <si>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</si>
  <si>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</si>
  <si>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</si>
  <si>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</si>
  <si>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</si>
  <si>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</si>
  <si>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</si>
  <si>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</si>
  <si>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</si>
  <si>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</si>
  <si>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</si>
  <si>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</si>
  <si>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</si>
  <si>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</si>
  <si>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</si>
  <si>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</si>
  <si>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</si>
  <si>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</si>
  <si>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</si>
  <si>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</si>
  <si>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</si>
  <si>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</si>
  <si>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</si>
  <si>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</si>
  <si>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</si>
  <si>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</si>
  <si>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</si>
  <si>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</si>
  <si>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</si>
  <si>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</si>
  <si>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</si>
  <si>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</si>
  <si>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</si>
  <si>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</si>
  <si>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</si>
  <si>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</si>
  <si>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</si>
  <si>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</si>
  <si>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</si>
  <si>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</si>
  <si>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</si>
  <si>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</si>
  <si>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</si>
  <si>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</si>
  <si>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</si>
  <si>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</si>
  <si>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</si>
  <si>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</si>
  <si>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</si>
  <si>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</si>
  <si>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</si>
  <si>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</si>
  <si>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</si>
  <si>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</si>
  <si>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</si>
  <si>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</si>
  <si>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</si>
  <si>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</si>
  <si>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</si>
  <si>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</si>
  <si>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</si>
  <si>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</si>
  <si>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</si>
  <si>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</si>
  <si>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</si>
  <si>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</si>
  <si>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</si>
  <si>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</si>
  <si>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</si>
  <si>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</si>
  <si>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</si>
  <si>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</si>
  <si>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</si>
  <si>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</si>
  <si>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</si>
  <si>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</si>
  <si>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</si>
  <si>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</si>
  <si>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</si>
  <si>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</si>
  <si>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</si>
  <si>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</si>
  <si>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</si>
  <si>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</si>
  <si>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</si>
  <si>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</si>
  <si>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</si>
  <si>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</si>
  <si>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</si>
  <si>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</si>
  <si>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</si>
  <si>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</si>
  <si>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</si>
  <si>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</si>
  <si>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</si>
  <si>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</si>
  <si>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</si>
  <si>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</si>
  <si>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</si>
  <si>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</si>
  <si>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</si>
  <si>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</si>
  <si>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</si>
  <si>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</si>
  <si>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</si>
  <si>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</si>
  <si>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</si>
  <si>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</si>
  <si>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</si>
  <si>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</si>
  <si>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</si>
  <si>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</si>
  <si>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</si>
  <si>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</si>
  <si>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</si>
  <si>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</si>
  <si>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</si>
  <si>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</si>
  <si>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</si>
  <si>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</si>
  <si>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</si>
  <si>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</si>
  <si>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</si>
  <si>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</si>
  <si>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</si>
  <si>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</si>
  <si>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</si>
  <si>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</si>
  <si>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</si>
  <si>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</si>
  <si>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</si>
  <si>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</si>
  <si>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</si>
  <si>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</si>
  <si>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</si>
  <si>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</si>
  <si>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</si>
  <si>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</si>
  <si>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</si>
  <si>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</si>
  <si>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</si>
  <si>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</si>
  <si>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</si>
  <si>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</si>
  <si>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</si>
  <si>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</si>
  <si>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</si>
  <si>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</si>
  <si>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</si>
  <si>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</si>
  <si>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</si>
  <si>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</si>
  <si>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</si>
  <si>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</si>
  <si>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</si>
  <si>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</si>
  <si>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</si>
  <si>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</si>
  <si>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</si>
  <si>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</si>
  <si>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</si>
  <si>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</si>
  <si>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</si>
  <si>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</si>
  <si>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</si>
  <si>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</si>
  <si>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</si>
  <si>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</si>
  <si>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</si>
  <si>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</si>
  <si>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</si>
  <si>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</si>
  <si>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</si>
  <si>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</si>
  <si>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</si>
  <si>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</si>
  <si>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</si>
  <si>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</si>
  <si>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</si>
  <si>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</si>
  <si>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</si>
  <si>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</si>
  <si>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</si>
  <si>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</si>
  <si>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</si>
  <si>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</si>
  <si>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</si>
  <si>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</si>
  <si>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</si>
  <si>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</si>
  <si>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</si>
  <si>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</si>
  <si>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</si>
  <si>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</si>
  <si>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</si>
  <si>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</si>
  <si>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</si>
  <si>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</si>
  <si>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</si>
  <si>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</si>
  <si>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</si>
  <si>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</si>
  <si>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</si>
  <si>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</si>
  <si>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</si>
  <si>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</si>
  <si>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</si>
  <si>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</si>
  <si>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</si>
  <si>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</si>
  <si>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</si>
  <si>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</si>
  <si>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</si>
  <si>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</si>
  <si>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</si>
  <si>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</si>
  <si>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</si>
  <si>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</si>
  <si>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</si>
  <si>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</si>
  <si>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</si>
  <si>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</si>
  <si>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</si>
  <si>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</si>
  <si>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</si>
  <si>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</si>
  <si>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</si>
  <si>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</si>
  <si>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</si>
  <si>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</si>
  <si>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</si>
  <si>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</si>
  <si>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</si>
  <si>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</si>
  <si>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</si>
  <si>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</si>
  <si>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</si>
  <si>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</si>
  <si>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</si>
  <si>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</si>
  <si>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</si>
  <si>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</si>
  <si>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</si>
  <si>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</si>
  <si>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</si>
  <si>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</si>
  <si>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</si>
  <si>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</si>
  <si>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</si>
  <si>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</si>
  <si>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</si>
  <si>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</si>
  <si>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</si>
  <si>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</si>
  <si>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</si>
  <si>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</si>
  <si>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</si>
  <si>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</si>
  <si>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</si>
  <si>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</si>
  <si>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</si>
  <si>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</si>
  <si>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</si>
  <si>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</si>
  <si>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</si>
  <si>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</si>
  <si>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</si>
  <si>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</si>
  <si>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</si>
  <si>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</si>
  <si>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</si>
  <si>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</si>
  <si>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</si>
  <si>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</si>
  <si>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</si>
  <si>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</si>
  <si>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</si>
  <si>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</si>
  <si>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</si>
  <si>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</si>
  <si>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</si>
  <si>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</si>
  <si>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</si>
  <si>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</si>
  <si>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</si>
  <si>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</si>
  <si>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</si>
  <si>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</si>
  <si>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</si>
  <si>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</si>
  <si>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</si>
  <si>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</si>
  <si>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</si>
  <si>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</si>
  <si>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</si>
  <si>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</si>
  <si>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</si>
  <si>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</si>
  <si>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</si>
  <si>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</si>
  <si>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</si>
  <si>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</si>
  <si>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</si>
  <si>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</si>
  <si>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</si>
  <si>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</si>
  <si>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</si>
  <si>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</si>
  <si>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</si>
  <si>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</si>
  <si>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</si>
  <si>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</si>
  <si>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</si>
  <si>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</si>
  <si>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</si>
  <si>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</si>
  <si>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</si>
  <si>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</si>
  <si>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</si>
  <si>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</si>
  <si>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</si>
  <si>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</si>
  <si>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</si>
  <si>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</si>
  <si>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</si>
  <si>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</si>
  <si>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</si>
  <si>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</si>
  <si>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</si>
  <si>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</si>
  <si>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</si>
  <si>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</si>
  <si>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</si>
  <si>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</si>
  <si>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</si>
  <si>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</si>
  <si>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</si>
  <si>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</si>
  <si>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</si>
  <si>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</si>
  <si>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</si>
  <si>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</si>
  <si>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</si>
  <si>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</si>
  <si>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</si>
  <si>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</si>
  <si>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</si>
  <si>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</si>
  <si>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</si>
  <si>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</si>
  <si>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</si>
  <si>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</si>
  <si>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</si>
  <si>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</si>
  <si>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</si>
  <si>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</si>
  <si>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</si>
  <si>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</si>
  <si>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</si>
  <si>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</si>
  <si>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</si>
  <si>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</si>
  <si>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</si>
  <si>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</si>
  <si>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</si>
  <si>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</si>
  <si>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</si>
  <si>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</si>
  <si>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</si>
  <si>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</si>
  <si>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</si>
  <si>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</si>
  <si>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</si>
  <si>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</si>
  <si>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</si>
  <si>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</si>
  <si>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</si>
  <si>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</si>
  <si>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</si>
  <si>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</si>
  <si>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</si>
  <si>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</si>
  <si>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</si>
  <si>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</si>
  <si>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</si>
  <si>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</si>
  <si>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</si>
  <si>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</si>
  <si>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</si>
  <si>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</si>
  <si>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</si>
  <si>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</si>
  <si>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</si>
  <si>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</si>
  <si>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</si>
  <si>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</si>
  <si>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</si>
  <si>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</si>
  <si>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</si>
  <si>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</si>
  <si>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</si>
  <si>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</si>
  <si>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</si>
  <si>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</si>
  <si>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</si>
  <si>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</si>
  <si>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</si>
  <si>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</si>
  <si>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</si>
  <si>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</si>
  <si>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</si>
  <si>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</si>
  <si>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</si>
  <si>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</si>
  <si>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</si>
  <si>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</si>
  <si>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</si>
  <si>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</si>
  <si>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</si>
  <si>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</si>
  <si>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</si>
  <si>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</si>
  <si>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</si>
  <si>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</si>
  <si>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</si>
  <si>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</si>
  <si>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</si>
  <si>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</si>
  <si>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</si>
  <si>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</si>
  <si>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</si>
  <si>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</si>
  <si>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</si>
  <si>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</si>
  <si>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</si>
  <si>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</si>
  <si>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</si>
  <si>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</si>
  <si>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</si>
  <si>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</si>
  <si>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</si>
  <si>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</si>
  <si>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</si>
  <si>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</si>
  <si>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</si>
  <si>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</si>
  <si>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</si>
  <si>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</si>
  <si>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</si>
  <si>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</si>
  <si>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</si>
  <si>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</si>
  <si>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</si>
  <si>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</si>
  <si>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</si>
  <si>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</si>
  <si>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</si>
  <si>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</si>
  <si>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</si>
  <si>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</si>
  <si>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</si>
  <si>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</si>
  <si>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</si>
  <si>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</si>
  <si>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</si>
  <si>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</si>
  <si>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</si>
  <si>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</si>
  <si>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</si>
  <si>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</si>
  <si>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</si>
  <si>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</si>
  <si>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</si>
  <si>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</si>
  <si>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</si>
  <si>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</si>
  <si>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</si>
  <si>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</si>
  <si>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</si>
  <si>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</si>
  <si>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</si>
  <si>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</si>
  <si>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</si>
  <si>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</si>
  <si>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</si>
  <si>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</si>
  <si>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</si>
  <si>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</si>
  <si>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</si>
  <si>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</si>
  <si>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</si>
  <si>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</si>
  <si>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</si>
  <si>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</si>
  <si>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</si>
  <si>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</si>
  <si>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</si>
  <si>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</si>
  <si>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</si>
  <si>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</si>
  <si>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</si>
  <si>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</si>
  <si>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</si>
  <si>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</si>
  <si>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</si>
  <si>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</si>
  <si>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</si>
  <si>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</si>
  <si>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</si>
  <si>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</si>
  <si>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</si>
  <si>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</si>
  <si>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</si>
  <si>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</si>
  <si>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</si>
  <si>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</si>
  <si>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</si>
  <si>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</si>
  <si>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</si>
  <si>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</si>
  <si>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</si>
  <si>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</si>
  <si>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</si>
  <si>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</si>
  <si>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</si>
  <si>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</si>
  <si>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</si>
  <si>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</si>
  <si>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</si>
  <si>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</si>
  <si>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</si>
  <si>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</si>
  <si>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</si>
  <si>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</si>
  <si>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</si>
  <si>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</si>
  <si>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</si>
  <si>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</si>
  <si>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</si>
  <si>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</si>
  <si>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</si>
  <si>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</si>
  <si>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</si>
  <si>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</si>
  <si>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</si>
  <si>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</si>
  <si>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</si>
  <si>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</si>
  <si>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</si>
  <si>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</si>
  <si>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</si>
  <si>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</si>
  <si>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</si>
  <si>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</si>
  <si>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</si>
  <si>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</si>
  <si>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</si>
  <si>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</si>
  <si>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</si>
  <si>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</si>
  <si>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</si>
  <si>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</si>
  <si>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</si>
  <si>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</si>
  <si>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</si>
  <si>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</si>
  <si>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</si>
  <si>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</si>
  <si>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</si>
  <si>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</si>
  <si>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</si>
  <si>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</si>
  <si>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</si>
  <si>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</si>
  <si>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</si>
  <si>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</si>
  <si>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</si>
  <si>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</si>
  <si>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</si>
  <si>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</si>
  <si>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</si>
  <si>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</si>
  <si>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</si>
  <si>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</si>
  <si>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</si>
  <si>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</si>
  <si>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</si>
  <si>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</si>
  <si>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</si>
  <si>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</si>
  <si>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</si>
  <si>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</si>
  <si>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</si>
  <si>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</si>
  <si>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</si>
  <si>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</si>
  <si>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</si>
  <si>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</si>
  <si>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</si>
  <si>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</si>
  <si>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</si>
  <si>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</si>
  <si>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</si>
  <si>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</si>
  <si>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</si>
  <si>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</si>
  <si>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</si>
  <si>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</si>
  <si>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</si>
  <si>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</si>
  <si>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</si>
  <si>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</si>
  <si>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</si>
  <si>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</si>
  <si>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</si>
  <si>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</si>
  <si>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</si>
  <si>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</si>
  <si>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</si>
  <si>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</si>
  <si>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</si>
  <si>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</si>
  <si>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</si>
  <si>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</si>
  <si>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</si>
  <si>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</si>
  <si>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</si>
  <si>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</si>
  <si>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</si>
  <si>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</si>
  <si>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</si>
  <si>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</si>
  <si>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</si>
  <si>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</si>
  <si>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</si>
  <si>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</si>
  <si>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</si>
  <si>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</si>
  <si>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</si>
  <si>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</si>
  <si>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</si>
  <si>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</si>
  <si>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</si>
  <si>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</si>
  <si>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</si>
  <si>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</si>
  <si>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</si>
  <si>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</si>
  <si>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</si>
  <si>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</si>
  <si>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</si>
  <si>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</si>
  <si>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</si>
  <si>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</si>
  <si>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</si>
  <si>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</si>
  <si>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</si>
  <si>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</si>
  <si>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</si>
  <si>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</si>
  <si>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</si>
  <si>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</si>
  <si>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</si>
  <si>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</si>
  <si>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</si>
  <si>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</si>
  <si>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</si>
  <si>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</si>
  <si>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</si>
  <si>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</si>
  <si>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</si>
  <si>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</si>
  <si>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</si>
  <si>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</si>
  <si>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</si>
  <si>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</si>
  <si>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</si>
  <si>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</si>
  <si>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</si>
  <si>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</si>
  <si>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</si>
  <si>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</si>
  <si>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</si>
  <si>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</si>
  <si>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</si>
  <si>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</si>
  <si>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</si>
  <si>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</si>
  <si>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</si>
  <si>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</si>
  <si>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</si>
  <si>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</si>
  <si>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</si>
  <si>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</si>
  <si>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</si>
  <si>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</si>
  <si>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</si>
  <si>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</si>
  <si>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</si>
  <si>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</si>
  <si>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</si>
  <si>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</si>
  <si>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</si>
  <si>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</si>
  <si>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</si>
  <si>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</si>
  <si>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</si>
  <si>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</si>
  <si>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</si>
  <si>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</si>
  <si>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</si>
  <si>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</si>
  <si>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</si>
  <si>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</si>
  <si>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</si>
  <si>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</si>
  <si>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</si>
  <si>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</si>
  <si>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</si>
  <si>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</si>
  <si>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</si>
  <si>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</si>
  <si>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</si>
  <si>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</si>
  <si>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</si>
  <si>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</si>
  <si>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</si>
  <si>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</si>
  <si>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</si>
  <si>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</si>
  <si>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</si>
  <si>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</si>
  <si>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</si>
  <si>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</si>
  <si>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</si>
  <si>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</si>
  <si>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</si>
  <si>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</si>
  <si>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</si>
  <si>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</si>
  <si>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</si>
  <si>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</si>
  <si>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</si>
  <si>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</si>
  <si>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</si>
  <si>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</si>
  <si>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</si>
  <si>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</si>
  <si>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</si>
  <si>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</si>
  <si>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</si>
  <si>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</si>
  <si>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</si>
  <si>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</si>
  <si>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</si>
  <si>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</si>
  <si>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</si>
  <si>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</si>
  <si>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</si>
  <si>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</si>
  <si>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</si>
  <si>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</si>
  <si>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</si>
  <si>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</si>
  <si>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</si>
  <si>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</si>
  <si>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</si>
  <si>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</si>
  <si>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</si>
  <si>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</si>
  <si>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</si>
  <si>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</si>
  <si>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</si>
  <si>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</si>
  <si>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</si>
  <si>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</si>
  <si>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</si>
  <si>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</si>
  <si>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</si>
  <si>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</si>
  <si>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</si>
  <si>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</si>
  <si>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</si>
  <si>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</si>
  <si>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</si>
  <si>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</si>
  <si>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</si>
  <si>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</si>
  <si>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</si>
  <si>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</si>
  <si>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</si>
  <si>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</si>
  <si>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</si>
  <si>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</si>
  <si>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</si>
  <si>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</si>
  <si>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</si>
  <si>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</si>
  <si>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</si>
  <si>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</si>
  <si>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</si>
  <si>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</si>
  <si>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</si>
  <si>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</si>
  <si>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</si>
  <si>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</si>
  <si>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</si>
  <si>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</si>
  <si>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</si>
  <si>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</si>
  <si>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</si>
  <si>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</si>
  <si>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</si>
  <si>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</si>
  <si>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</si>
  <si>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</si>
  <si>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</si>
  <si>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</si>
  <si>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</si>
  <si>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</si>
  <si>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</si>
  <si>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</si>
  <si>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</si>
  <si>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</si>
  <si>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</si>
  <si>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</si>
  <si>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</si>
  <si>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</si>
  <si>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</si>
  <si>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</si>
  <si>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</si>
  <si>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</si>
  <si>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</si>
  <si>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</si>
  <si>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</si>
  <si>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</si>
  <si>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</si>
  <si>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</si>
  <si>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</si>
  <si>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</si>
  <si>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</si>
  <si>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</si>
  <si>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</si>
  <si>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</si>
  <si>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</si>
  <si>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</si>
  <si>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</si>
  <si>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</si>
  <si>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</si>
  <si>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</si>
  <si>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</si>
  <si>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</si>
  <si>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</si>
  <si>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</si>
  <si>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</si>
  <si>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</si>
  <si>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</si>
  <si>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</si>
  <si>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</si>
  <si>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</si>
  <si>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</si>
  <si>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</si>
  <si>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</si>
  <si>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</si>
  <si>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</si>
  <si>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</si>
  <si>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</si>
  <si>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</si>
  <si>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</si>
  <si>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</si>
  <si>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</si>
  <si>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</si>
  <si>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</si>
  <si>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</si>
  <si>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</si>
  <si>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</si>
  <si>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</si>
  <si>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</si>
  <si>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</si>
  <si>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</si>
  <si>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</si>
  <si>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</si>
  <si>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</si>
  <si>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</si>
  <si>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</si>
  <si>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</si>
  <si>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</si>
  <si>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</si>
  <si>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</si>
  <si>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</si>
  <si>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</si>
  <si>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</si>
  <si>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</si>
  <si>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</si>
  <si>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</si>
  <si>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</si>
  <si>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</si>
  <si>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</si>
  <si>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</si>
  <si>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</si>
  <si>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</si>
  <si>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</si>
  <si>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</si>
  <si>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</si>
  <si>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</si>
  <si>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</si>
  <si>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</si>
  <si>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</si>
  <si>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</si>
  <si>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</si>
  <si>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</si>
  <si>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</si>
  <si>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</si>
  <si>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</si>
  <si>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</si>
  <si>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</si>
  <si>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</si>
  <si>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</si>
  <si>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</si>
  <si>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</si>
  <si>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</si>
  <si>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</si>
  <si>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</si>
  <si>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</si>
  <si>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</si>
  <si>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</si>
  <si>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</si>
  <si>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</si>
  <si>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</si>
  <si>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</si>
  <si>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</si>
  <si>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</si>
  <si>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</si>
  <si>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</si>
  <si>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</si>
  <si>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</si>
  <si>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</si>
  <si>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</si>
  <si>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</si>
  <si>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</si>
  <si>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</si>
  <si>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</si>
  <si>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</si>
  <si>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</si>
  <si>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</si>
  <si>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</si>
  <si>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</si>
  <si>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</si>
  <si>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</si>
  <si>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</si>
  <si>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</si>
  <si>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</si>
  <si>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</si>
  <si>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</si>
  <si>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</si>
  <si>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</si>
  <si>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</si>
  <si>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</si>
  <si>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</si>
  <si>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</si>
  <si>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</si>
  <si>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</si>
  <si>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</si>
  <si>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</si>
  <si>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</si>
  <si>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</si>
  <si>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</si>
  <si>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</si>
  <si>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</si>
  <si>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</si>
  <si>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</si>
  <si>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</si>
  <si>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</si>
  <si>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</si>
  <si>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</si>
  <si>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</si>
  <si>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</si>
  <si>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</si>
  <si>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</si>
  <si>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</si>
  <si>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</si>
  <si>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</si>
  <si>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</si>
  <si>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</si>
  <si>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</si>
  <si>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</si>
  <si>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</si>
  <si>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</si>
  <si>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</si>
  <si>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</si>
  <si>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</si>
  <si>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</si>
  <si>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</si>
  <si>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</si>
  <si>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</si>
  <si>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</si>
  <si>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</si>
  <si>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</si>
  <si>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</si>
  <si>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</si>
  <si>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</si>
  <si>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</si>
  <si>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</si>
  <si>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</si>
  <si>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</si>
  <si>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</si>
  <si>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</si>
  <si>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</si>
  <si>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</si>
  <si>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</si>
  <si>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</si>
  <si>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</si>
  <si>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</si>
  <si>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</si>
  <si>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</si>
  <si>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</si>
  <si>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</si>
  <si>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</si>
  <si>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</si>
  <si>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</si>
  <si>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</si>
  <si>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</si>
  <si>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</si>
  <si>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</si>
  <si>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</si>
  <si>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</si>
  <si>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</si>
  <si>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</si>
  <si>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</si>
  <si>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</si>
  <si>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</si>
  <si>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</si>
  <si>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</si>
  <si>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</si>
  <si>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</si>
  <si>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</si>
  <si>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</si>
  <si>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</si>
  <si>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</si>
  <si>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</si>
  <si>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</si>
  <si>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</si>
  <si>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</si>
  <si>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</si>
  <si>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</si>
  <si>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</si>
  <si>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</si>
  <si>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</si>
  <si>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</si>
  <si>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</si>
  <si>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</si>
  <si>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</si>
  <si>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</si>
  <si>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</si>
  <si>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</si>
  <si>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</si>
  <si>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</si>
  <si>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</si>
  <si>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</si>
  <si>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</si>
  <si>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</si>
  <si>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</si>
  <si>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</si>
  <si>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</si>
  <si>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</si>
  <si>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</si>
  <si>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</si>
  <si>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</si>
  <si>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</si>
  <si>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</si>
  <si>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</si>
  <si>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</si>
  <si>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</si>
  <si>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</si>
  <si>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</si>
  <si>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</si>
  <si>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</si>
  <si>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</si>
  <si>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</si>
  <si>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</si>
  <si>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</si>
  <si>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</si>
  <si>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</si>
  <si>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</si>
  <si>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</si>
  <si>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</si>
  <si>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</si>
  <si>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</si>
  <si>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</si>
  <si>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</si>
  <si>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</si>
  <si>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</si>
  <si>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</si>
  <si>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</si>
  <si>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</si>
  <si>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</si>
  <si>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</si>
  <si>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</si>
  <si>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</si>
  <si>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</si>
  <si>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</si>
  <si>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</si>
  <si>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</si>
  <si>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</si>
  <si>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</si>
  <si>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</si>
  <si>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</si>
  <si>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</si>
  <si>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</si>
  <si>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</si>
  <si>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</si>
  <si>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</si>
  <si>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</si>
  <si>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</si>
  <si>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</si>
  <si>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</si>
  <si>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</si>
  <si>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</si>
  <si>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</si>
  <si>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</si>
  <si>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</si>
  <si>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</si>
  <si>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</si>
  <si>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</si>
  <si>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</si>
  <si>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</si>
  <si>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</si>
  <si>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</si>
  <si>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</si>
  <si>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</si>
  <si>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</si>
  <si>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</si>
  <si>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</si>
  <si>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</si>
  <si>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</si>
  <si>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</si>
  <si>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</si>
  <si>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</si>
  <si>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</si>
  <si>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</si>
  <si>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</si>
  <si>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</si>
  <si>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</si>
  <si>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</si>
  <si>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</si>
  <si>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</si>
  <si>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</si>
  <si>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</si>
  <si>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</si>
  <si>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</si>
  <si>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</si>
  <si>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</si>
  <si>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</si>
  <si>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</si>
  <si>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</si>
  <si>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</si>
  <si>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</si>
  <si>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</si>
  <si>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</si>
  <si>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</si>
  <si>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</si>
  <si>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</si>
  <si>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</si>
  <si>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</si>
  <si>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</si>
  <si>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</si>
  <si>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</si>
  <si>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</si>
  <si>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</si>
  <si>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</si>
  <si>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</si>
  <si>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</si>
  <si>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</si>
  <si>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</si>
  <si>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</si>
  <si>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</si>
  <si>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</si>
  <si>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</si>
  <si>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</si>
  <si>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</si>
  <si>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</si>
  <si>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</si>
  <si>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</si>
  <si>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</si>
  <si>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</si>
  <si>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</si>
  <si>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</si>
  <si>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</si>
  <si>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</si>
  <si>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</si>
  <si>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</si>
  <si>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</si>
  <si>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</si>
  <si>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</si>
  <si>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</si>
  <si>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</si>
  <si>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</si>
  <si>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</si>
  <si>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</si>
  <si>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</si>
  <si>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</si>
  <si>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</si>
  <si>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</si>
  <si>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</si>
  <si>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</si>
  <si>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</si>
  <si>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</si>
  <si>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</si>
  <si>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</si>
  <si>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</si>
  <si>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</si>
  <si>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</si>
  <si>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</si>
  <si>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</si>
  <si>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</si>
  <si>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</si>
  <si>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</si>
  <si>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</si>
  <si>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</si>
  <si>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</si>
  <si>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</si>
  <si>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</si>
  <si>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</si>
  <si>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</si>
  <si>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</si>
  <si>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</si>
  <si>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</si>
  <si>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</si>
  <si>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</si>
  <si>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</si>
  <si>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</si>
  <si>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</si>
  <si>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</si>
  <si>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</si>
  <si>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</si>
  <si>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</si>
  <si>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</si>
  <si>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</si>
  <si>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</si>
  <si>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</si>
  <si>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</si>
  <si>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</si>
  <si>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</si>
  <si>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</si>
  <si>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</si>
  <si>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</si>
  <si>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</si>
  <si>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</si>
  <si>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</si>
  <si>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</si>
  <si>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</si>
  <si>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</si>
  <si>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</si>
  <si>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</si>
  <si>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</si>
  <si>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</si>
  <si>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</si>
  <si>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</si>
  <si>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</si>
  <si>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</si>
  <si>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</si>
  <si>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</si>
  <si>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</si>
  <si>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</si>
  <si>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</si>
  <si>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</si>
  <si>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</si>
  <si>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</si>
  <si>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</si>
  <si>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</si>
  <si>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</si>
  <si>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</si>
  <si>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</si>
  <si>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</si>
  <si>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</si>
  <si>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</si>
  <si>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</si>
  <si>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</si>
  <si>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</si>
  <si>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</si>
  <si>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</si>
  <si>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</si>
  <si>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</si>
  <si>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</si>
  <si>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</si>
  <si>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</si>
  <si>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</si>
  <si>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</si>
  <si>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</si>
  <si>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</si>
  <si>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</si>
  <si>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</si>
  <si>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</si>
  <si>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</si>
  <si>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</si>
  <si>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</si>
  <si>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</si>
  <si>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</si>
  <si>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</si>
  <si>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</si>
  <si>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</si>
  <si>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</si>
  <si>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</si>
  <si>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</si>
  <si>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</si>
  <si>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</si>
  <si>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</si>
  <si>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</si>
  <si>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</si>
  <si>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</si>
  <si>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</si>
  <si>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</si>
  <si>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</si>
  <si>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</si>
  <si>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</si>
  <si>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</si>
  <si>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</si>
  <si>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</si>
  <si>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</si>
  <si>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</si>
  <si>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</si>
  <si>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</si>
  <si>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</si>
  <si>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</si>
  <si>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</si>
  <si>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</si>
  <si>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</si>
  <si>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</si>
  <si>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</si>
  <si>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</si>
  <si>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</si>
  <si>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</si>
  <si>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</si>
  <si>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</si>
  <si>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</si>
  <si>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</si>
  <si>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</si>
  <si>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</si>
  <si>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</si>
  <si>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</si>
  <si>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</si>
  <si>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</si>
  <si>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</si>
  <si>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</si>
  <si>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</si>
  <si>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</si>
  <si>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</si>
  <si>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</si>
  <si>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</si>
  <si>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</si>
  <si>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</si>
  <si>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</si>
  <si>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</si>
  <si>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</si>
  <si>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</si>
  <si>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</si>
  <si>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</si>
  <si>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</si>
  <si>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</si>
  <si>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</si>
  <si>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</si>
  <si>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</si>
  <si>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</si>
  <si>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</si>
  <si>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</si>
  <si>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</si>
  <si>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</si>
  <si>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</si>
  <si>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</si>
  <si>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</si>
  <si>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</si>
  <si>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</si>
  <si>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</si>
  <si>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</si>
  <si>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</si>
  <si>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</si>
  <si>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</si>
  <si>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</si>
  <si>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</si>
  <si>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</si>
  <si>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</si>
  <si>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</si>
  <si>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</si>
  <si>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</si>
  <si>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</si>
  <si>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</si>
  <si>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</si>
  <si>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</si>
  <si>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</si>
  <si>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</si>
  <si>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</si>
  <si>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</si>
  <si>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</si>
  <si>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</si>
  <si>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</si>
  <si>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</si>
  <si>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</si>
  <si>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</si>
  <si>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</si>
  <si>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</si>
  <si>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</si>
  <si>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</si>
  <si>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</si>
  <si>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</si>
  <si>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</si>
  <si>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</si>
  <si>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</si>
  <si>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</si>
  <si>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</si>
  <si>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</si>
  <si>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</si>
  <si>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</si>
  <si>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</si>
  <si>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</si>
  <si>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</si>
  <si>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</si>
  <si>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</si>
  <si>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</si>
  <si>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</si>
  <si>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</si>
  <si>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</si>
  <si>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</si>
  <si>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</si>
  <si>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</si>
  <si>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</si>
  <si>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</si>
  <si>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</si>
  <si>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</si>
  <si>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</si>
  <si>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</si>
  <si>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</si>
  <si>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</si>
  <si>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</si>
  <si>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</si>
  <si>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</si>
  <si>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</si>
  <si>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</si>
  <si>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</si>
  <si>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</si>
  <si>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</si>
  <si>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</si>
  <si>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</si>
  <si>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</si>
  <si>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</si>
  <si>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</si>
  <si>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</si>
  <si>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</si>
  <si>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</si>
  <si>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</si>
  <si>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</si>
  <si>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</si>
  <si>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</si>
  <si>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</si>
  <si>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</si>
  <si>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</si>
  <si>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</si>
  <si>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</si>
  <si>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</si>
  <si>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</si>
  <si>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</si>
  <si>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</si>
  <si>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</si>
  <si>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</si>
  <si>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</si>
  <si>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</si>
  <si>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</si>
  <si>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</si>
  <si>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</si>
  <si>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</si>
  <si>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</si>
  <si>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</si>
  <si>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</si>
  <si>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</si>
  <si>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</si>
  <si>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</si>
  <si>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</si>
  <si>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</si>
  <si>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</si>
  <si>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</si>
  <si>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</si>
  <si>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</si>
  <si>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</si>
  <si>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</si>
  <si>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</si>
  <si>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</si>
  <si>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</si>
  <si>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</si>
  <si>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</si>
  <si>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</si>
  <si>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</si>
  <si>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</si>
  <si>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</si>
  <si>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</si>
  <si>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</si>
  <si>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</si>
  <si>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</si>
  <si>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</si>
  <si>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</si>
  <si>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</si>
  <si>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</si>
  <si>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</si>
  <si>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</si>
  <si>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</si>
  <si>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</si>
  <si>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</si>
  <si>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</si>
  <si>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</si>
  <si>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</si>
  <si>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</si>
  <si>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</si>
  <si>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</si>
  <si>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</si>
  <si>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</si>
  <si>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</si>
  <si>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</si>
  <si>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</si>
  <si>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</si>
  <si>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</si>
  <si>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</si>
  <si>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</si>
  <si>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</si>
  <si>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</si>
  <si>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</si>
  <si>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</si>
  <si>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</si>
  <si>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</si>
  <si>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</si>
  <si>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</si>
  <si>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</si>
  <si>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</si>
  <si>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</si>
  <si>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</si>
  <si>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</si>
  <si>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</si>
  <si>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</si>
  <si>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</si>
  <si>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</si>
  <si>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</si>
  <si>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</si>
  <si>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</si>
  <si>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</si>
  <si>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</si>
  <si>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</si>
  <si>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</si>
  <si>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</si>
  <si>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</si>
  <si>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</si>
  <si>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</si>
  <si>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</si>
  <si>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</si>
  <si>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</si>
  <si>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</si>
  <si>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</si>
  <si>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</si>
  <si>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</si>
  <si>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</si>
  <si>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</si>
  <si>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</si>
  <si>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</si>
  <si>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</si>
  <si>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</si>
  <si>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</si>
  <si>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</si>
  <si>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</si>
  <si>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</si>
  <si>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</si>
  <si>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</si>
  <si>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</si>
  <si>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</si>
  <si>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</si>
  <si>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</si>
  <si>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</si>
  <si>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</si>
  <si>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</si>
  <si>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</si>
  <si>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</si>
  <si>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</si>
  <si>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</si>
  <si>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</si>
  <si>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</si>
  <si>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</si>
  <si>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</si>
  <si>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</si>
  <si>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</si>
  <si>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</si>
  <si>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</si>
  <si>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</si>
  <si>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</si>
  <si>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</si>
  <si>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</si>
  <si>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</si>
  <si>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</si>
  <si>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</si>
  <si>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</si>
  <si>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</si>
  <si>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</si>
  <si>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</si>
  <si>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</si>
  <si>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</si>
  <si>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</si>
  <si>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</si>
  <si>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</si>
  <si>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</si>
  <si>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</si>
  <si>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</si>
  <si>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</si>
  <si>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</si>
  <si>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</si>
  <si>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</si>
  <si>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</si>
  <si>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</si>
  <si>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</si>
  <si>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</si>
  <si>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</si>
  <si>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</si>
  <si>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</si>
  <si>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</si>
  <si>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</si>
  <si>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</si>
  <si>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</si>
  <si>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</si>
  <si>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</si>
  <si>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</si>
  <si>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</si>
  <si>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</si>
  <si>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</si>
  <si>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</si>
  <si>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</si>
  <si>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</si>
  <si>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</si>
  <si>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</si>
  <si>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</si>
  <si>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</si>
  <si>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</si>
  <si>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</si>
  <si>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</si>
  <si>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</si>
  <si>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</si>
  <si>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</si>
  <si>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</si>
  <si>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</si>
  <si>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</si>
  <si>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</si>
  <si>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</si>
  <si>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</si>
  <si>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</si>
  <si>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</si>
  <si>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</si>
  <si>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</si>
  <si>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</si>
  <si>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</si>
  <si>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</si>
  <si>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</si>
  <si>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</si>
  <si>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</si>
  <si>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</si>
  <si>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</si>
  <si>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</si>
  <si>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</si>
  <si>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</si>
  <si>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</si>
  <si>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</si>
  <si>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</si>
  <si>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</si>
  <si>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</si>
  <si>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</si>
  <si>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</si>
  <si>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</si>
  <si>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</si>
  <si>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</si>
  <si>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</si>
  <si>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</si>
  <si>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</si>
  <si>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</si>
  <si>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</si>
  <si>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</si>
  <si>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</si>
  <si>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</si>
  <si>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</si>
  <si>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</si>
  <si>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</si>
  <si>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</si>
  <si>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</si>
  <si>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</si>
  <si>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</si>
  <si>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</si>
  <si>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</si>
  <si>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</si>
  <si>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</si>
  <si>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</si>
  <si>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</si>
  <si>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</si>
  <si>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</si>
  <si>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</si>
  <si>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</si>
  <si>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</si>
  <si>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</si>
  <si>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</si>
  <si>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</si>
  <si>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</si>
  <si>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</si>
  <si>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</si>
  <si>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</si>
  <si>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</si>
  <si>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</si>
  <si>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</si>
  <si>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</si>
  <si>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</si>
  <si>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</si>
  <si>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</si>
  <si>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</si>
  <si>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</si>
  <si>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</si>
  <si>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</si>
  <si>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</si>
  <si>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</si>
  <si>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</si>
  <si>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</si>
  <si>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</si>
  <si>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</si>
  <si>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</si>
  <si>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</si>
  <si>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</si>
  <si>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</si>
  <si>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</si>
  <si>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</si>
  <si>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</si>
  <si>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</si>
  <si>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</si>
  <si>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</si>
  <si>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</si>
  <si>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</si>
  <si>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</si>
  <si>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</si>
  <si>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</si>
  <si>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</si>
  <si>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</si>
  <si>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</si>
  <si>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</si>
  <si>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</si>
  <si>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</si>
  <si>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</si>
  <si>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</si>
  <si>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</si>
  <si>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</si>
  <si>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</si>
  <si>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</si>
  <si>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</si>
  <si>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</si>
  <si>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</si>
  <si>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</si>
  <si>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</si>
  <si>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</si>
  <si>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</si>
  <si>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</si>
  <si>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</si>
  <si>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</si>
  <si>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</si>
  <si>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</si>
  <si>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</si>
  <si>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</si>
  <si>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</si>
  <si>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</si>
  <si>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</si>
  <si>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</si>
  <si>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</si>
  <si>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</si>
  <si>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</si>
  <si>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</si>
  <si>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</si>
  <si>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</si>
  <si>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</si>
  <si>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</si>
  <si>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</si>
  <si>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</si>
  <si>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</si>
  <si>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</si>
  <si>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</si>
  <si>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</si>
  <si>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</si>
  <si>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</si>
  <si>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</si>
  <si>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</si>
  <si>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</si>
  <si>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</si>
  <si>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</si>
  <si>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</si>
  <si>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</si>
  <si>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</si>
  <si>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</si>
  <si>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</si>
  <si>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</si>
  <si>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</si>
  <si>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</si>
  <si>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</si>
  <si>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</si>
  <si>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</si>
  <si>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</si>
  <si>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</si>
  <si>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</si>
  <si>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</si>
  <si>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</si>
  <si>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</si>
  <si>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</si>
  <si>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</si>
  <si>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</si>
  <si>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</si>
  <si>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</si>
  <si>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</si>
  <si>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</si>
  <si>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</si>
  <si>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</si>
  <si>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</si>
  <si>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</si>
  <si>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</si>
  <si>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</si>
  <si>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</si>
  <si>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</si>
  <si>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</si>
  <si>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</si>
  <si>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</si>
  <si>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</si>
  <si>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</si>
  <si>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</si>
  <si>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</si>
  <si>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</si>
  <si>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</si>
  <si>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</si>
  <si>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</si>
  <si>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</si>
  <si>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</si>
  <si>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</si>
  <si>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</si>
  <si>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</si>
  <si>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</si>
  <si>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</si>
  <si>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</si>
  <si>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</si>
  <si>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</si>
  <si>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</si>
  <si>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</si>
  <si>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</si>
  <si>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</si>
  <si>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</si>
  <si>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</si>
  <si>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</si>
  <si>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</si>
  <si>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</si>
  <si>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</si>
  <si>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</si>
  <si>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</si>
  <si>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</si>
  <si>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</si>
  <si>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</si>
  <si>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</si>
  <si>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</si>
  <si>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</si>
  <si>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</si>
  <si>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</si>
  <si>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</si>
  <si>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</si>
  <si>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</si>
  <si>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</si>
  <si>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</si>
  <si>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</si>
  <si>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</si>
  <si>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</si>
  <si>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</si>
  <si>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</si>
  <si>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</si>
  <si>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</si>
  <si>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</si>
  <si>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</si>
  <si>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</si>
  <si>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</si>
  <si>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</si>
  <si>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</si>
  <si>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</si>
  <si>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</si>
  <si>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</si>
  <si>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</si>
  <si>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</si>
  <si>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</si>
  <si>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</si>
  <si>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</si>
  <si>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</si>
  <si>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</si>
  <si>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</si>
  <si>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</si>
  <si>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</si>
  <si>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</si>
  <si>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</si>
  <si>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</si>
  <si>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</si>
  <si>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</si>
  <si>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</si>
  <si>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</si>
  <si>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</si>
  <si>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</si>
  <si>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</si>
  <si>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</si>
  <si>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</si>
  <si>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</si>
  <si>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</si>
  <si>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</si>
  <si>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</si>
  <si>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</si>
  <si>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</si>
  <si>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</si>
  <si>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</si>
  <si>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</si>
  <si>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</si>
  <si>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</si>
  <si>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</si>
  <si>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</si>
  <si>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</si>
  <si>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</si>
  <si>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</si>
  <si>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</si>
  <si>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</si>
  <si>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</si>
  <si>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</si>
  <si>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</si>
  <si>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</si>
  <si>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</si>
  <si>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</si>
  <si>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</si>
  <si>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</si>
  <si>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</si>
  <si>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</si>
  <si>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</si>
  <si>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</si>
  <si>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</si>
  <si>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</si>
  <si>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</si>
  <si>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</si>
  <si>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</si>
  <si>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</si>
  <si>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</si>
  <si>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</si>
  <si>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</si>
  <si>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</si>
  <si>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</si>
  <si>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</si>
  <si>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</si>
  <si>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</si>
  <si>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</si>
  <si>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</si>
  <si>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</si>
  <si>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</si>
  <si>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</si>
  <si>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</si>
  <si>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</si>
  <si>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</si>
  <si>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</si>
  <si>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</si>
  <si>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</si>
  <si>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</si>
  <si>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</si>
  <si>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</si>
  <si>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</si>
  <si>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</si>
  <si>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</si>
  <si>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</si>
  <si>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</si>
  <si>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</si>
  <si>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</si>
  <si>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</si>
  <si>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</si>
  <si>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</si>
  <si>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</si>
  <si>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</si>
  <si>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</si>
  <si>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</si>
  <si>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</si>
  <si>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</si>
  <si>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</si>
  <si>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</si>
  <si>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</si>
  <si>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</si>
  <si>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</si>
  <si>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</si>
  <si>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</si>
  <si>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</si>
  <si>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</si>
  <si>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</si>
  <si>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</si>
  <si>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</si>
  <si>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</si>
  <si>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</si>
  <si>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</si>
  <si>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</si>
  <si>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</si>
  <si>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</si>
  <si>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</si>
  <si>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</si>
  <si>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</si>
  <si>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</si>
  <si>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</si>
  <si>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</si>
  <si>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</si>
  <si>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</si>
  <si>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</si>
  <si>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</si>
  <si>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</si>
  <si>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</si>
  <si>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</si>
  <si>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</si>
  <si>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</si>
  <si>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</si>
  <si>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</si>
  <si>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</si>
  <si>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</si>
  <si>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</si>
  <si>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</si>
  <si>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</si>
  <si>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</si>
  <si>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</si>
  <si>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</si>
  <si>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</si>
  <si>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</si>
  <si>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</si>
  <si>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</si>
  <si>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</si>
  <si>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</si>
  <si>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</si>
  <si>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</si>
  <si>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</si>
  <si>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</si>
  <si>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</si>
  <si>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</si>
  <si>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</si>
  <si>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</si>
  <si>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</si>
  <si>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</si>
  <si>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</si>
  <si>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</si>
  <si>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</si>
  <si>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</si>
  <si>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</si>
  <si>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</si>
  <si>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</si>
  <si>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</si>
  <si>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</si>
  <si>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</si>
  <si>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</si>
  <si>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</si>
  <si>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</si>
  <si>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</si>
  <si>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</si>
  <si>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</si>
  <si>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</si>
  <si>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</si>
  <si>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</si>
  <si>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</si>
  <si>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</si>
  <si>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</si>
  <si>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</si>
  <si>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</si>
  <si>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</si>
  <si>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</si>
  <si>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</si>
  <si>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</si>
  <si>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</si>
  <si>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</si>
  <si>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</si>
  <si>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</si>
  <si>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</si>
  <si>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</si>
  <si>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</si>
  <si>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</si>
  <si>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</si>
  <si>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</si>
  <si>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</si>
  <si>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</si>
  <si>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</si>
  <si>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</si>
  <si>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</si>
  <si>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</si>
  <si>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</si>
  <si>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</si>
  <si>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</si>
  <si>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</si>
  <si>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</si>
  <si>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</si>
  <si>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</si>
  <si>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</si>
  <si>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</si>
  <si>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</si>
  <si>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</si>
  <si>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</si>
  <si>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</si>
  <si>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</si>
  <si>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</si>
  <si>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</si>
  <si>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</si>
  <si>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</si>
  <si>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</si>
  <si>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</si>
  <si>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</si>
  <si>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</si>
  <si>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</si>
  <si>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</si>
  <si>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</si>
  <si>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</si>
  <si>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</si>
  <si>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</si>
  <si>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</si>
  <si>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</si>
  <si>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</si>
  <si>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</si>
  <si>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</si>
  <si>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</si>
  <si>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</si>
  <si>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</si>
  <si>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</si>
  <si>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</si>
  <si>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</si>
  <si>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</si>
  <si>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</si>
  <si>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</si>
  <si>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</si>
  <si>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</si>
  <si>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</si>
  <si>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</si>
  <si>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</si>
  <si>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</si>
  <si>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</si>
  <si>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</si>
  <si>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</si>
  <si>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</si>
  <si>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</si>
  <si>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</si>
  <si>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</si>
  <si>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</si>
  <si>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</si>
  <si>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</si>
  <si>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</si>
  <si>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</si>
  <si>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</si>
  <si>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</si>
  <si>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</si>
  <si>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</si>
  <si>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</si>
  <si>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</si>
  <si>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</si>
  <si>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</si>
  <si>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</si>
  <si>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</si>
  <si>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</si>
  <si>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</si>
  <si>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</si>
  <si>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</si>
  <si>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</si>
  <si>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</si>
  <si>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</si>
  <si>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</si>
  <si>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</si>
  <si>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</si>
  <si>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</si>
  <si>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</si>
  <si>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</si>
  <si>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</si>
  <si>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</si>
  <si>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</si>
  <si>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</si>
  <si>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</si>
  <si>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</si>
  <si>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</si>
  <si>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</si>
  <si>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</si>
  <si>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</si>
  <si>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</si>
  <si>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</si>
  <si>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</si>
  <si>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</si>
  <si>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</si>
  <si>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</si>
  <si>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</si>
  <si>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</si>
  <si>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</si>
  <si>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</si>
  <si>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</si>
  <si>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</si>
  <si>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</si>
  <si>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</si>
  <si>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</si>
  <si>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</si>
  <si>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</si>
  <si>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</si>
  <si>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</si>
  <si>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</si>
  <si>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</si>
  <si>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</si>
  <si>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</si>
  <si>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</si>
  <si>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</si>
  <si>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</si>
  <si>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</si>
  <si>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</si>
  <si>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</si>
  <si>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</si>
  <si>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</si>
  <si>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</si>
  <si>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</si>
  <si>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</si>
  <si>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</si>
  <si>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</si>
  <si>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</si>
  <si>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</si>
  <si>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</si>
  <si>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</si>
  <si>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</si>
  <si>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</si>
  <si>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</si>
  <si>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</si>
  <si>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</si>
  <si>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</si>
  <si>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</si>
  <si>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</si>
  <si>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</si>
  <si>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</si>
  <si>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</si>
  <si>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</si>
  <si>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</si>
  <si>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</si>
  <si>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</si>
  <si>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</si>
  <si>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</si>
  <si>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</si>
  <si>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</si>
  <si>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</si>
  <si>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</si>
  <si>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</si>
  <si>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</si>
  <si>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</si>
  <si>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</si>
  <si>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</si>
  <si>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</si>
  <si>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</si>
  <si>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</si>
  <si>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</si>
  <si>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</si>
  <si>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</si>
  <si>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</si>
  <si>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</si>
  <si>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</si>
  <si>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</si>
  <si>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</si>
  <si>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</si>
  <si>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</si>
  <si>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</si>
  <si>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</si>
  <si>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</si>
  <si>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</si>
  <si>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</si>
  <si>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</si>
  <si>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</si>
  <si>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</si>
  <si>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</si>
  <si>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</si>
  <si>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</si>
  <si>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</si>
  <si>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</si>
  <si>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</si>
  <si>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</si>
  <si>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</si>
  <si>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</si>
  <si>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</si>
  <si>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</si>
  <si>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</si>
  <si>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</si>
  <si>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</si>
  <si>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</si>
  <si>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</si>
  <si>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</si>
  <si>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</si>
  <si>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</si>
  <si>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</si>
  <si>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</si>
  <si>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</si>
  <si>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</si>
  <si>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</si>
  <si>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</si>
  <si>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</si>
  <si>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</si>
  <si>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</si>
  <si>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</si>
  <si>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</si>
  <si>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</si>
  <si>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</si>
  <si>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</si>
  <si>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</si>
  <si>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</si>
  <si>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</si>
  <si>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</si>
  <si>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</si>
  <si>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</si>
  <si>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</si>
  <si>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</si>
  <si>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</si>
  <si>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</si>
  <si>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</si>
  <si>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</si>
  <si>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</si>
  <si>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</si>
  <si>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</si>
  <si>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</si>
  <si>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</si>
  <si>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</si>
  <si>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</si>
  <si>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</si>
  <si>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</si>
  <si>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</si>
  <si>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</si>
  <si>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</si>
  <si>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</si>
  <si>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</si>
  <si>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</si>
  <si>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</si>
  <si>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</si>
  <si>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</si>
  <si>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</si>
  <si>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</si>
  <si>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</si>
  <si>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</si>
  <si>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</si>
  <si>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</si>
  <si>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</si>
  <si>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</si>
  <si>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</si>
  <si>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</si>
  <si>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</si>
  <si>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</si>
  <si>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</si>
  <si>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</si>
  <si>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</si>
  <si>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</si>
  <si>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</si>
  <si>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</si>
  <si>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</si>
  <si>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</si>
  <si>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</si>
  <si>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</si>
  <si>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</si>
  <si>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</si>
  <si>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</si>
  <si>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</si>
  <si>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</si>
  <si>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</si>
  <si>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</si>
  <si>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</si>
  <si>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</si>
  <si>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</si>
  <si>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</si>
  <si>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</si>
  <si>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</si>
  <si>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</si>
  <si>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</si>
  <si>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</si>
  <si>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</si>
  <si>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</si>
  <si>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</si>
  <si>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</si>
  <si>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</si>
  <si>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</si>
  <si>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</si>
  <si>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</si>
  <si>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</si>
  <si>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</si>
  <si>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</si>
  <si>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</si>
  <si>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</si>
  <si>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</si>
  <si>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</si>
  <si>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</si>
  <si>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</si>
  <si>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</si>
  <si>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</si>
  <si>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</si>
  <si>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</si>
  <si>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</si>
  <si>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</si>
  <si>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</si>
  <si>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</si>
  <si>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</si>
  <si>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</si>
  <si>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</si>
  <si>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</si>
  <si>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</si>
  <si>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</si>
  <si>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</si>
  <si>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</si>
  <si>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</si>
  <si>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</si>
  <si>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</si>
  <si>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</si>
  <si>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</si>
  <si>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</si>
  <si>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</si>
  <si>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</si>
  <si>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</si>
  <si>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</si>
  <si>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</si>
  <si>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</si>
  <si>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</si>
  <si>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</si>
  <si>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</si>
  <si>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</si>
  <si>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</si>
  <si>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</si>
  <si>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</si>
  <si>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</si>
  <si>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</si>
  <si>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</si>
  <si>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</si>
  <si>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</si>
  <si>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</si>
  <si>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</si>
  <si>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</si>
  <si>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</si>
  <si>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</si>
  <si>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</si>
  <si>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</si>
  <si>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</si>
  <si>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</si>
  <si>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</si>
  <si>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</si>
  <si>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</si>
  <si>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</si>
  <si>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</si>
  <si>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</si>
  <si>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</si>
  <si>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</si>
  <si>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</si>
  <si>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</si>
  <si>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</si>
  <si>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</si>
  <si>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</si>
  <si>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</si>
  <si>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</si>
  <si>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</si>
  <si>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</si>
  <si>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</si>
  <si>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</si>
  <si>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</si>
  <si>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</si>
  <si>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</si>
  <si>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</si>
  <si>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</si>
  <si>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</si>
  <si>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</si>
  <si>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</si>
  <si>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</si>
  <si>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</si>
  <si>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</si>
  <si>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</si>
  <si>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</si>
  <si>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</si>
  <si>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</si>
  <si>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</si>
  <si>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</si>
  <si>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</si>
  <si>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</si>
  <si>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</si>
  <si>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</si>
  <si>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</si>
  <si>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</si>
  <si>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</si>
  <si>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</si>
  <si>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</si>
  <si>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</si>
  <si>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</si>
  <si>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</si>
  <si>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</si>
  <si>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</si>
  <si>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</si>
  <si>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</si>
  <si>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</si>
  <si>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</si>
  <si>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</si>
  <si>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</si>
  <si>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</si>
  <si>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</si>
  <si>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</si>
  <si>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</si>
  <si>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</si>
  <si>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</si>
  <si>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</si>
  <si>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</si>
  <si>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</si>
  <si>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</si>
  <si>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</si>
  <si>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</si>
  <si>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</si>
  <si>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</si>
  <si>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</si>
  <si>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</si>
  <si>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</si>
  <si>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</si>
  <si>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</si>
  <si>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</si>
  <si>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</si>
  <si>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</si>
  <si>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</si>
  <si>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</si>
  <si>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</si>
  <si>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</si>
  <si>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</si>
  <si>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</si>
  <si>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</si>
  <si>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</si>
  <si>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</si>
  <si>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</si>
  <si>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</si>
  <si>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</si>
  <si>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</si>
  <si>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</si>
  <si>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</si>
  <si>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</si>
  <si>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</si>
  <si>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</si>
  <si>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</si>
  <si>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</si>
  <si>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</si>
  <si>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</si>
  <si>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</si>
  <si>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</si>
  <si>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</si>
  <si>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</si>
  <si>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</si>
  <si>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</si>
  <si>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</si>
  <si>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</si>
  <si>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</si>
  <si>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</si>
  <si>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</si>
  <si>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</si>
  <si>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</si>
  <si>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</si>
  <si>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</si>
  <si>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</si>
  <si>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</si>
  <si>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</si>
  <si>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</si>
  <si>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</si>
  <si>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</si>
  <si>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</si>
  <si>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</si>
  <si>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</si>
  <si>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</si>
  <si>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</si>
  <si>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</si>
  <si>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</si>
  <si>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</si>
  <si>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</si>
  <si>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</si>
  <si>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</si>
  <si>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</si>
  <si>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</si>
  <si>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</si>
  <si>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</si>
  <si>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</si>
  <si>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</si>
  <si>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</si>
  <si>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</si>
  <si>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</si>
  <si>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</si>
  <si>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</si>
  <si>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</si>
  <si>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</si>
  <si>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</si>
  <si>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</si>
  <si>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</si>
  <si>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</si>
  <si>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</si>
  <si>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</si>
  <si>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</si>
  <si>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</si>
  <si>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</si>
  <si>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</si>
  <si>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</si>
  <si>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</si>
  <si>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</si>
  <si>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</si>
  <si>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</si>
  <si>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</si>
  <si>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</si>
  <si>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</si>
  <si>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</si>
  <si>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</si>
  <si>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</si>
  <si>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</si>
  <si>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</si>
  <si>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</si>
  <si>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</si>
  <si>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</si>
  <si>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</si>
  <si>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</si>
  <si>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</si>
  <si>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</si>
  <si>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</si>
  <si>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</si>
  <si>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</si>
  <si>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</si>
  <si>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</si>
  <si>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</si>
  <si>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</si>
  <si>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</si>
  <si>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</si>
  <si>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</si>
  <si>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</si>
  <si>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</si>
  <si>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</si>
  <si>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</si>
  <si>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</si>
  <si>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</si>
  <si>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</si>
  <si>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</si>
  <si>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</si>
  <si>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</si>
  <si>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</si>
  <si>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</si>
  <si>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</si>
  <si>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</si>
  <si>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</si>
  <si>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</si>
  <si>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</si>
  <si>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</si>
  <si>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</si>
  <si>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</si>
  <si>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</si>
  <si>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</si>
  <si>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</si>
  <si>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</si>
  <si>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</si>
  <si>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</si>
  <si>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</si>
  <si>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</si>
  <si>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</si>
  <si>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</si>
  <si>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</si>
  <si>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</si>
  <si>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</si>
  <si>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</si>
  <si>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</si>
  <si>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</si>
  <si>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</si>
  <si>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</si>
  <si>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</si>
  <si>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</si>
  <si>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</si>
  <si>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</si>
  <si>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</si>
  <si>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</si>
  <si>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</si>
  <si>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</si>
  <si>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</si>
  <si>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</si>
  <si>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</si>
  <si>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</si>
  <si>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</si>
  <si>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</si>
  <si>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</si>
  <si>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</si>
  <si>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</si>
  <si>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</si>
  <si>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</si>
  <si>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</si>
  <si>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</si>
  <si>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</si>
  <si>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</si>
  <si>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</si>
  <si>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</si>
  <si>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</si>
  <si>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</si>
  <si>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</si>
  <si>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</si>
  <si>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</si>
  <si>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</si>
  <si>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</si>
  <si>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</si>
  <si>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</si>
  <si>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</si>
  <si>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</si>
  <si>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</si>
  <si>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</si>
  <si>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</si>
  <si>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</si>
  <si>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</si>
  <si>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</si>
  <si>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</si>
  <si>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</si>
  <si>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</si>
  <si>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</si>
  <si>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</si>
  <si>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</si>
  <si>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</si>
  <si>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</si>
  <si>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</si>
  <si>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</si>
  <si>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</si>
  <si>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</si>
  <si>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</si>
  <si>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</si>
  <si>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</si>
  <si>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</si>
  <si>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</si>
  <si>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</si>
  <si>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</si>
  <si>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</si>
  <si>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</si>
  <si>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</si>
  <si>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</si>
  <si>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</si>
  <si>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</si>
  <si>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</si>
  <si>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</si>
  <si>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</si>
  <si>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</si>
  <si>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</si>
  <si>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</si>
  <si>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</si>
  <si>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</si>
  <si>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</si>
  <si>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</si>
  <si>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</si>
  <si>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</si>
  <si>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</si>
  <si>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</si>
  <si>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</si>
  <si>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</si>
  <si>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</si>
  <si>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</si>
  <si>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</si>
  <si>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</si>
  <si>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</si>
  <si>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</si>
  <si>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</si>
  <si>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</si>
  <si>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</si>
  <si>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</si>
  <si>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</si>
  <si>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</si>
  <si>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</si>
  <si>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</si>
  <si>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</si>
  <si>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</si>
  <si>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</si>
  <si>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</si>
  <si>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</si>
  <si>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</si>
  <si>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</si>
  <si>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</si>
  <si>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</si>
  <si>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</si>
  <si>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</si>
  <si>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</si>
  <si>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</si>
  <si>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</si>
  <si>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</si>
  <si>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</si>
  <si>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</si>
  <si>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</si>
  <si>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</si>
  <si>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</si>
  <si>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</si>
  <si>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</si>
  <si>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</si>
  <si>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</si>
  <si>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</si>
  <si>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</si>
  <si>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</si>
  <si>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</si>
  <si>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</si>
  <si>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</si>
  <si>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</si>
  <si>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</si>
  <si>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</si>
  <si>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</si>
  <si>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</si>
  <si>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</si>
  <si>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</si>
  <si>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</si>
  <si>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</si>
  <si>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</si>
  <si>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</si>
  <si>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</si>
  <si>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</si>
  <si>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</si>
  <si>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</si>
  <si>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</si>
  <si>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</si>
  <si>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</si>
  <si>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</si>
  <si>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</si>
  <si>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</si>
  <si>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</si>
  <si>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</si>
  <si>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</si>
  <si>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</si>
  <si>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</si>
  <si>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</si>
  <si>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</si>
  <si>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</si>
  <si>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</si>
  <si>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</si>
  <si>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</si>
  <si>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</si>
  <si>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</si>
  <si>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</si>
  <si>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</si>
  <si>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</si>
  <si>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</si>
  <si>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</si>
  <si>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</si>
  <si>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</si>
  <si>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</si>
  <si>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</si>
  <si>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</si>
  <si>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</si>
  <si>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</si>
  <si>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</si>
  <si>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</si>
  <si>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</si>
  <si>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</si>
  <si>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</si>
  <si>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</si>
  <si>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</si>
  <si>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</si>
  <si>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</si>
  <si>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</si>
  <si>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</si>
  <si>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</si>
  <si>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</si>
  <si>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</si>
  <si>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</si>
  <si>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</si>
  <si>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</si>
  <si>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</si>
  <si>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</si>
  <si>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</si>
  <si>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</si>
  <si>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</si>
  <si>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</si>
  <si>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</si>
  <si>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</si>
  <si>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</si>
  <si>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</si>
  <si>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</si>
  <si>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</si>
  <si>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</si>
  <si>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</si>
  <si>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</si>
  <si>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</si>
  <si>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</si>
  <si>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</si>
  <si>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</si>
  <si>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</si>
  <si>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</si>
  <si>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</si>
  <si>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</si>
  <si>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</si>
  <si>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</si>
  <si>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</si>
  <si>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</si>
  <si>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</si>
  <si>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</si>
  <si>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</si>
  <si>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</si>
  <si>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</si>
  <si>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</si>
  <si>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</si>
  <si>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</si>
  <si>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</si>
  <si>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</si>
  <si>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</si>
  <si>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</si>
  <si>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</si>
  <si>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</si>
  <si>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</si>
  <si>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</si>
  <si>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</si>
  <si>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</si>
  <si>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</si>
  <si>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</si>
  <si>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</si>
  <si>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</si>
  <si>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</si>
  <si>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</si>
  <si>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</si>
  <si>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</si>
  <si>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</si>
  <si>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</si>
  <si>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</si>
  <si>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</si>
  <si>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</si>
  <si>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</si>
  <si>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</si>
  <si>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</si>
  <si>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</si>
  <si>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</si>
  <si>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</si>
  <si>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</si>
  <si>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</si>
  <si>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</si>
  <si>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</si>
  <si>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</si>
  <si>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</si>
  <si>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</si>
  <si>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</si>
  <si>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</si>
  <si>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</si>
  <si>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</si>
  <si>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</si>
  <si>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</si>
  <si>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</si>
  <si>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</si>
  <si>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</si>
  <si>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</si>
  <si>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</si>
  <si>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</si>
  <si>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</si>
  <si>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</si>
  <si>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</si>
  <si>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</si>
  <si>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</si>
  <si>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</si>
  <si>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</si>
  <si>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</si>
  <si>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</si>
  <si>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</si>
  <si>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</si>
  <si>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</si>
  <si>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</si>
  <si>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</si>
  <si>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</si>
  <si>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</si>
  <si>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</si>
  <si>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</si>
  <si>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</si>
  <si>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</si>
  <si>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</si>
  <si>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</si>
  <si>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</si>
  <si>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</si>
  <si>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</si>
  <si>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</si>
  <si>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</si>
  <si>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</si>
  <si>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</si>
  <si>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</si>
  <si>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</si>
  <si>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</si>
  <si>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</si>
  <si>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</si>
  <si>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</si>
  <si>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</si>
  <si>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</si>
  <si>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</si>
  <si>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</si>
  <si>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</si>
  <si>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</si>
  <si>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</si>
  <si>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</si>
  <si>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</si>
  <si>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</si>
  <si>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</si>
  <si>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</si>
  <si>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</si>
  <si>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</si>
  <si>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</si>
  <si>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</si>
  <si>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</si>
  <si>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</si>
  <si>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</si>
  <si>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</si>
  <si>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</si>
  <si>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</si>
  <si>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</si>
  <si>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</si>
  <si>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</si>
  <si>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</si>
  <si>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</si>
  <si>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</si>
  <si>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</si>
  <si>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</si>
  <si>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</si>
  <si>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</si>
  <si>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</si>
  <si>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</si>
  <si>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</si>
  <si>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</si>
  <si>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</si>
  <si>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</si>
  <si>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</si>
  <si>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</si>
  <si>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</si>
  <si>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</si>
  <si>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</si>
  <si>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</si>
  <si>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</si>
  <si>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</si>
  <si>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</si>
  <si>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</si>
  <si>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</si>
  <si>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</si>
  <si>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</si>
  <si>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</si>
  <si>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</si>
  <si>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</si>
  <si>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</si>
  <si>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</si>
  <si>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</si>
  <si>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</si>
  <si>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</si>
  <si>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</si>
  <si>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</si>
  <si>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</si>
  <si>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</si>
  <si>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</si>
  <si>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</si>
  <si>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</si>
  <si>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</si>
  <si>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</si>
  <si>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</si>
  <si>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</si>
  <si>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</si>
  <si>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</si>
  <si>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</si>
  <si>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</si>
  <si>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</si>
  <si>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</si>
  <si>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</si>
  <si>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</si>
  <si>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</si>
  <si>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</si>
  <si>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</si>
  <si>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</si>
  <si>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</si>
  <si>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</si>
  <si>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</si>
  <si>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</si>
  <si>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</si>
  <si>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</si>
  <si>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</si>
  <si>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</si>
  <si>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</si>
  <si>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</si>
  <si>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</si>
  <si>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</si>
  <si>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</si>
  <si>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</si>
  <si>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</si>
  <si>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</si>
  <si>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</si>
  <si>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</si>
  <si>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</si>
  <si>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</si>
  <si>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</si>
  <si>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</si>
  <si>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</si>
  <si>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</si>
  <si>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</si>
  <si>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</si>
  <si>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</si>
  <si>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</si>
  <si>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</si>
  <si>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</si>
  <si>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</si>
  <si>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</si>
  <si>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</si>
  <si>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</si>
  <si>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</si>
  <si>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</si>
  <si>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</si>
  <si>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</si>
  <si>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</si>
  <si>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</si>
  <si>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</si>
  <si>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</si>
  <si>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</si>
  <si>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</si>
  <si>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</si>
  <si>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</si>
  <si>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</si>
  <si>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</si>
  <si>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</si>
  <si>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</si>
  <si>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</si>
  <si>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</si>
  <si>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</si>
  <si>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</si>
  <si>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</si>
  <si>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</si>
  <si>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</si>
  <si>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</si>
  <si>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</si>
  <si>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</si>
  <si>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</si>
  <si>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</si>
  <si>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</si>
  <si>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</si>
  <si>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</si>
  <si>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</si>
  <si>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</si>
  <si>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</si>
  <si>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</si>
  <si>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</si>
  <si>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</si>
  <si>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</si>
  <si>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</si>
  <si>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</si>
  <si>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</si>
  <si>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</si>
  <si>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</si>
  <si>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</si>
  <si>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</si>
  <si>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</si>
  <si>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</si>
  <si>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</si>
  <si>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</si>
  <si>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</si>
  <si>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</si>
  <si>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</si>
  <si>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</si>
  <si>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</si>
  <si>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</si>
  <si>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</si>
  <si>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</si>
  <si>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</si>
  <si>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</si>
  <si>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</si>
  <si>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</si>
  <si>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</si>
  <si>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</si>
  <si>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</si>
  <si>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</si>
  <si>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</si>
  <si>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</si>
  <si>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</si>
  <si>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</si>
  <si>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</si>
  <si>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</si>
  <si>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</si>
  <si>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</si>
  <si>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</si>
  <si>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</si>
  <si>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</si>
  <si>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</si>
  <si>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</si>
  <si>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</si>
  <si>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</si>
  <si>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</si>
  <si>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</si>
  <si>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</si>
  <si>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</si>
  <si>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</si>
  <si>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</si>
  <si>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</si>
  <si>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</si>
  <si>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</si>
  <si>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</si>
  <si>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</si>
  <si>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</si>
  <si>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</si>
  <si>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</si>
  <si>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</si>
  <si>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</si>
  <si>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</si>
  <si>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</si>
  <si>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</si>
  <si>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</si>
  <si>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</si>
  <si>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</si>
  <si>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</si>
  <si>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</si>
  <si>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</si>
  <si>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</si>
  <si>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</si>
  <si>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</si>
  <si>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</si>
  <si>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</si>
  <si>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</si>
  <si>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</si>
  <si>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</si>
  <si>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</si>
  <si>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</si>
  <si>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</si>
  <si>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</si>
  <si>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</si>
  <si>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</si>
  <si>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</si>
  <si>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</si>
  <si>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</si>
  <si>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</si>
  <si>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</si>
  <si>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</si>
  <si>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</si>
  <si>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</si>
  <si>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</si>
  <si>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</si>
  <si>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</si>
  <si>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</si>
  <si>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</si>
  <si>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</si>
  <si>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</si>
  <si>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</si>
  <si>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</si>
  <si>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</si>
  <si>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</si>
  <si>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</si>
  <si>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</si>
  <si>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</si>
  <si>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</si>
  <si>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</si>
  <si>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</si>
  <si>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</si>
  <si>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</si>
  <si>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</si>
  <si>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</si>
  <si>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</si>
  <si>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</si>
  <si>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</si>
  <si>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</si>
  <si>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</si>
  <si>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</si>
  <si>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</si>
  <si>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</si>
  <si>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</si>
  <si>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</si>
  <si>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</si>
  <si>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</si>
  <si>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</si>
  <si>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</si>
  <si>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</si>
  <si>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</si>
  <si>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</si>
  <si>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</si>
  <si>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</si>
  <si>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</si>
  <si>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</si>
  <si>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</si>
  <si>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</si>
  <si>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</si>
  <si>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</si>
  <si>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</si>
  <si>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</si>
  <si>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</si>
  <si>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</si>
  <si>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</si>
  <si>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</si>
  <si>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</si>
  <si>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</si>
  <si>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</si>
  <si>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</si>
  <si>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</si>
  <si>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</si>
  <si>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</si>
  <si>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</si>
  <si>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</si>
  <si>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</si>
  <si>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</si>
  <si>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</si>
  <si>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</si>
  <si>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</si>
  <si>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</si>
  <si>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</si>
  <si>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</si>
  <si>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</si>
  <si>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</si>
  <si>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</si>
  <si>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</si>
  <si>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</si>
  <si>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</si>
  <si>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</si>
  <si>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</si>
  <si>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</si>
  <si>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</si>
  <si>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</si>
  <si>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</si>
  <si>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</si>
  <si>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</si>
  <si>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</si>
  <si>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</si>
  <si>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</si>
  <si>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</si>
  <si>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</si>
  <si>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</si>
  <si>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</si>
  <si>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</si>
  <si>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</si>
  <si>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</si>
  <si>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</si>
  <si>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</si>
  <si>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</si>
  <si>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</si>
  <si>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</si>
  <si>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</si>
  <si>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</si>
  <si>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</si>
  <si>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</si>
  <si>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</si>
  <si>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</si>
  <si>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</si>
  <si>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</si>
  <si>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</si>
  <si>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</si>
  <si>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</si>
  <si>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</si>
  <si>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</si>
  <si>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</si>
  <si>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</si>
  <si>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</si>
  <si>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</si>
  <si>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</si>
  <si>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</si>
  <si>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</si>
  <si>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</si>
  <si>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</si>
  <si>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</si>
  <si>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</si>
  <si>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</si>
  <si>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</si>
  <si>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</si>
  <si>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</si>
  <si>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</si>
  <si>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</si>
  <si>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</si>
  <si>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</si>
  <si>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</si>
  <si>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</si>
  <si>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</si>
  <si>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</si>
  <si>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</si>
  <si>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</si>
  <si>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</si>
  <si>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</si>
  <si>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</si>
  <si>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</si>
  <si>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</si>
  <si>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</si>
  <si>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</si>
  <si>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</si>
  <si>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</si>
  <si>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</si>
  <si>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</si>
  <si>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</si>
  <si>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</si>
  <si>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</si>
  <si>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</si>
  <si>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</si>
  <si>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</si>
  <si>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</si>
  <si>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</si>
  <si>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</si>
  <si>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</si>
  <si>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</si>
  <si>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</si>
  <si>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</si>
  <si>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</si>
  <si>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</si>
  <si>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</si>
  <si>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</si>
  <si>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</si>
  <si>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</si>
  <si>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</si>
  <si>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</si>
  <si>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</si>
  <si>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</si>
  <si>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</si>
  <si>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</si>
  <si>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</si>
  <si>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</si>
  <si>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</si>
  <si>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</si>
  <si>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</si>
  <si>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</si>
  <si>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</si>
  <si>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</si>
  <si>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</si>
  <si>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</si>
  <si>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</si>
  <si>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</si>
  <si>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</si>
  <si>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</si>
  <si>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</si>
  <si>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</si>
  <si>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</si>
  <si>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</si>
  <si>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</si>
  <si>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</si>
  <si>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</si>
  <si>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</si>
  <si>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</si>
  <si>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</si>
  <si>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</si>
  <si>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</si>
  <si>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</si>
  <si>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</si>
  <si>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</si>
  <si>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</si>
  <si>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</si>
  <si>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</si>
  <si>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</si>
  <si>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</si>
  <si>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</si>
  <si>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</si>
  <si>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</si>
  <si>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</si>
  <si>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</si>
  <si>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</si>
  <si>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</si>
  <si>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</si>
  <si>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</si>
  <si>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</si>
  <si>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</si>
  <si>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</si>
  <si>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</si>
  <si>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</si>
  <si>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</si>
  <si>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</si>
  <si>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</si>
  <si>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</si>
  <si>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</si>
  <si>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</si>
  <si>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</si>
  <si>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</si>
  <si>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</si>
  <si>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</si>
  <si>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</si>
  <si>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</si>
  <si>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</si>
  <si>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</si>
  <si>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</si>
  <si>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</si>
  <si>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</si>
  <si>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</si>
  <si>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</si>
  <si>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</si>
  <si>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</si>
  <si>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</si>
  <si>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</si>
  <si>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</si>
  <si>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</si>
  <si>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</si>
  <si>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</si>
  <si>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</si>
  <si>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</si>
  <si>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</si>
  <si>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</si>
  <si>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</si>
  <si>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</si>
  <si>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</si>
  <si>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</si>
  <si>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</si>
  <si>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</si>
  <si>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</si>
  <si>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</si>
  <si>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</si>
  <si>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</si>
  <si>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</si>
  <si>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</si>
  <si>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</si>
  <si>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</si>
  <si>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</si>
  <si>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</si>
  <si>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</si>
  <si>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</si>
  <si>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</si>
  <si>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</si>
  <si>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</si>
  <si>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</si>
  <si>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</si>
  <si>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</si>
  <si>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</si>
  <si>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</si>
  <si>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</si>
  <si>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</si>
  <si>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</si>
  <si>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</si>
  <si>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</si>
  <si>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</si>
  <si>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</si>
  <si>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</si>
  <si>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</si>
  <si>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</si>
  <si>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</si>
  <si>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</si>
  <si>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</si>
  <si>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</si>
  <si>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</si>
  <si>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</si>
  <si>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</si>
  <si>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</si>
  <si>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</si>
  <si>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</si>
  <si>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</si>
  <si>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</si>
  <si>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</si>
  <si>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</si>
  <si>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</si>
  <si>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</si>
  <si>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</si>
  <si>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</si>
  <si>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</si>
  <si>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</si>
  <si>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</si>
  <si>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</si>
  <si>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</si>
  <si>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</si>
  <si>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</si>
  <si>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</si>
  <si>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</si>
  <si>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</si>
  <si>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</si>
  <si>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</si>
  <si>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</si>
  <si>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</si>
  <si>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</si>
  <si>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</si>
  <si>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</si>
  <si>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</si>
  <si>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</si>
  <si>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</si>
  <si>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</si>
  <si>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</si>
  <si>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</si>
  <si>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</si>
  <si>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</si>
  <si>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</si>
  <si>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</si>
  <si>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</si>
  <si>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</si>
  <si>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</si>
  <si>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</si>
  <si>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</si>
  <si>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</si>
  <si>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</si>
  <si>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</si>
  <si>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</si>
  <si>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</si>
  <si>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</si>
  <si>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</si>
  <si>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</si>
  <si>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</si>
  <si>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</si>
  <si>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</si>
  <si>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</si>
  <si>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</si>
  <si>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</si>
  <si>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</si>
  <si>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</si>
  <si>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</si>
  <si>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</si>
  <si>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</si>
  <si>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</si>
  <si>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</si>
  <si>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</si>
  <si>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</si>
  <si>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</si>
  <si>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</si>
  <si>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</si>
  <si>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</si>
  <si>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</si>
  <si>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</si>
  <si>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</si>
  <si>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</si>
  <si>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</si>
  <si>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</si>
  <si>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</si>
  <si>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</si>
  <si>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</si>
  <si>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</si>
  <si>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</si>
  <si>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</si>
  <si>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</si>
  <si>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</si>
  <si>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</si>
  <si>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</si>
  <si>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</si>
  <si>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</si>
  <si>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</si>
  <si>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</si>
  <si>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</si>
  <si>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</si>
  <si>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</si>
  <si>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</si>
  <si>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</si>
  <si>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</si>
  <si>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</si>
  <si>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</si>
  <si>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</si>
  <si>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</si>
  <si>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</si>
  <si>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</si>
  <si>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</si>
  <si>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</si>
  <si>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</si>
  <si>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</si>
  <si>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</si>
  <si>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</si>
  <si>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</si>
  <si>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</si>
  <si>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</si>
  <si>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</si>
  <si>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</si>
  <si>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</si>
  <si>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</si>
  <si>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</si>
  <si>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</si>
  <si>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</si>
  <si>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</si>
  <si>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</si>
  <si>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</si>
  <si>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</si>
  <si>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</si>
  <si>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</si>
  <si>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</si>
  <si>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</si>
  <si>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</si>
  <si>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</si>
  <si>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</si>
  <si>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</si>
  <si>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</si>
  <si>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</si>
  <si>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</si>
  <si>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</si>
  <si>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</si>
  <si>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</si>
  <si>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</si>
  <si>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</si>
  <si>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</si>
  <si>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</si>
  <si>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</si>
  <si>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</si>
  <si>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</si>
  <si>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</si>
  <si>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</si>
  <si>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</si>
  <si>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</si>
  <si>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</si>
  <si>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</si>
  <si>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</si>
  <si>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</si>
  <si>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</si>
  <si>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</si>
  <si>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</si>
  <si>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</si>
  <si>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</si>
  <si>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</si>
  <si>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</si>
  <si>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</si>
  <si>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</si>
  <si>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</si>
  <si>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</si>
  <si>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</si>
  <si>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</si>
  <si>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</si>
  <si>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</si>
  <si>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</si>
  <si>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</si>
  <si>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</si>
  <si>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</si>
  <si>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</si>
  <si>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</si>
  <si>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</si>
  <si>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</si>
  <si>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</si>
  <si>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</si>
  <si>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</si>
  <si>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</si>
  <si>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</si>
  <si>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</si>
  <si>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</si>
  <si>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</si>
  <si>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</si>
  <si>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</si>
  <si>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</si>
  <si>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</si>
  <si>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</si>
  <si>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</si>
  <si>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</si>
  <si>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</si>
  <si>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</si>
  <si>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</si>
  <si>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</si>
  <si>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</si>
  <si>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</si>
  <si>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</si>
  <si>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</si>
  <si>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</si>
  <si>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</si>
  <si>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</si>
  <si>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</si>
  <si>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</si>
  <si>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</si>
  <si>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</si>
  <si>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</si>
  <si>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</si>
  <si>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</si>
  <si>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</si>
  <si>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</si>
  <si>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</si>
  <si>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</si>
  <si>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</si>
  <si>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</si>
  <si>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</si>
  <si>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</si>
  <si>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</si>
  <si>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</si>
  <si>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</si>
  <si>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</si>
  <si>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</si>
  <si>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</si>
  <si>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</si>
  <si>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</si>
  <si>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</si>
  <si>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</si>
  <si>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</si>
  <si>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</si>
  <si>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</si>
  <si>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</si>
  <si>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</si>
  <si>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</si>
  <si>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</si>
  <si>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</si>
  <si>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</si>
  <si>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</si>
  <si>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</si>
  <si>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</si>
  <si>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</si>
  <si>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</si>
  <si>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</si>
  <si>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</si>
  <si>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</si>
  <si>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</si>
  <si>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</si>
  <si>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</si>
  <si>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</si>
  <si>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</si>
  <si>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</si>
  <si>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</si>
  <si>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</si>
  <si>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</si>
  <si>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</si>
  <si>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</si>
  <si>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</si>
  <si>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</si>
  <si>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</si>
  <si>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</si>
  <si>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</si>
  <si>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</si>
  <si>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</si>
  <si>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</si>
  <si>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</si>
  <si>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</si>
  <si>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</si>
  <si>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</si>
  <si>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</si>
  <si>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</si>
  <si>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</si>
  <si>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</si>
  <si>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</si>
  <si>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</si>
  <si>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</si>
  <si>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</si>
  <si>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</si>
  <si>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</si>
  <si>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</si>
  <si>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</si>
  <si>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</si>
  <si>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</si>
  <si>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</si>
  <si>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</si>
  <si>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</si>
  <si>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</si>
  <si>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</si>
  <si>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</si>
  <si>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</si>
  <si>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</si>
  <si>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</si>
  <si>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</si>
  <si>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</si>
  <si>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</si>
  <si>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</si>
  <si>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</si>
  <si>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</si>
  <si>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</si>
  <si>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</si>
  <si>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</si>
  <si>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</si>
  <si>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</si>
  <si>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</si>
  <si>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</si>
  <si>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</si>
  <si>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</si>
  <si>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</si>
  <si>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</si>
  <si>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</si>
  <si>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</si>
  <si>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</si>
  <si>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</si>
  <si>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</si>
  <si>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</si>
  <si>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</si>
  <si>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</si>
  <si>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</si>
  <si>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</si>
  <si>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</si>
  <si>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</si>
  <si>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</si>
  <si>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</si>
  <si>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</si>
  <si>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</si>
  <si>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</si>
  <si>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</si>
  <si>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</si>
  <si>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</si>
  <si>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</si>
  <si>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</si>
  <si>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</si>
  <si>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</si>
  <si>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</si>
  <si>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</si>
  <si>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</si>
  <si>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</si>
  <si>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</si>
  <si>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</si>
  <si>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</si>
  <si>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</si>
  <si>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</si>
  <si>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</si>
  <si>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</si>
  <si>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</si>
  <si>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</si>
  <si>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</si>
  <si>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</si>
  <si>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</si>
  <si>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</si>
  <si>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</si>
  <si>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</si>
  <si>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</si>
  <si>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</si>
  <si>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</si>
  <si>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</si>
  <si>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</si>
  <si>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</si>
  <si>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</si>
  <si>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</si>
  <si>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</si>
  <si>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</si>
  <si>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</si>
  <si>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</si>
  <si>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</si>
  <si>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</si>
  <si>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</si>
  <si>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</si>
  <si>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</si>
  <si>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</si>
  <si>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</si>
  <si>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</si>
  <si>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</si>
  <si>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</si>
  <si>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</si>
  <si>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</si>
  <si>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</si>
  <si>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</si>
  <si>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</si>
  <si>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</si>
  <si>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</si>
  <si>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</si>
  <si>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</si>
  <si>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</si>
  <si>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</si>
  <si>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</si>
  <si>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</si>
  <si>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</si>
  <si>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</si>
  <si>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</si>
  <si>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</si>
  <si>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</si>
  <si>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</si>
  <si>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</si>
  <si>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</si>
  <si>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</si>
  <si>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</si>
  <si>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</si>
  <si>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</si>
  <si>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</si>
  <si>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</si>
  <si>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</si>
  <si>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</si>
  <si>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</si>
  <si>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</si>
  <si>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</si>
  <si>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</si>
  <si>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</si>
  <si>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</si>
  <si>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</si>
  <si>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</si>
  <si>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</si>
  <si>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</si>
  <si>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</si>
  <si>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</si>
  <si>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</si>
  <si>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</si>
  <si>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</si>
  <si>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</si>
  <si>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</si>
  <si>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</si>
  <si>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</si>
  <si>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</si>
  <si>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</si>
  <si>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</si>
  <si>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</si>
  <si>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</si>
  <si>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</si>
  <si>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</si>
  <si>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</si>
  <si>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</si>
  <si>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</si>
  <si>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</si>
  <si>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</si>
  <si>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</si>
  <si>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</si>
  <si>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</si>
  <si>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</si>
  <si>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</si>
  <si>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</si>
  <si>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</si>
  <si>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</si>
  <si>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</si>
  <si>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</si>
  <si>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</si>
  <si>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</si>
  <si>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</si>
  <si>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</si>
  <si>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</si>
  <si>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</si>
  <si>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</si>
  <si>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</si>
  <si>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</si>
  <si>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</si>
  <si>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</si>
  <si>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</si>
  <si>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</si>
  <si>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</si>
  <si>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</si>
  <si>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</si>
  <si>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</si>
  <si>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</si>
  <si>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</si>
  <si>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</si>
  <si>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</si>
  <si>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</si>
  <si>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</si>
  <si>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</si>
  <si>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</si>
  <si>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</si>
  <si>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</si>
  <si>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</si>
  <si>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</si>
  <si>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</si>
  <si>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</si>
  <si>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</si>
  <si>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</si>
  <si>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</si>
  <si>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</si>
  <si>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</si>
  <si>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</si>
  <si>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</si>
  <si>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</si>
  <si>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</si>
  <si>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</si>
  <si>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</si>
  <si>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</si>
  <si>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</si>
  <si>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</si>
  <si>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</si>
  <si>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</si>
  <si>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</si>
  <si>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</si>
  <si>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</si>
  <si>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</si>
  <si>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</si>
  <si>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</si>
  <si>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</si>
  <si>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</si>
  <si>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</si>
  <si>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</si>
  <si>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</si>
  <si>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</si>
  <si>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</si>
  <si>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</si>
  <si>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</si>
  <si>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</si>
  <si>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</si>
  <si>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</si>
  <si>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</si>
  <si>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</si>
  <si>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</si>
  <si>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</si>
  <si>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</si>
  <si>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</si>
  <si>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</si>
  <si>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</si>
  <si>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</si>
  <si>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</si>
  <si>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</si>
  <si>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</si>
  <si>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</si>
  <si>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</si>
  <si>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</si>
  <si>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</si>
  <si>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</si>
  <si>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</si>
  <si>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</si>
  <si>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</si>
  <si>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</si>
  <si>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</si>
  <si>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</si>
  <si>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</si>
  <si>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</si>
  <si>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</si>
  <si>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</si>
  <si>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</si>
  <si>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</si>
  <si>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</si>
  <si>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</si>
  <si>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</si>
  <si>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</si>
  <si>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</si>
  <si>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</si>
  <si>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</si>
  <si>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</si>
  <si>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</si>
  <si>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</si>
  <si>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</si>
  <si>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</si>
  <si>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</si>
  <si>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</si>
  <si>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</si>
  <si>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</si>
  <si>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</si>
  <si>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</si>
  <si>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</si>
  <si>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</si>
  <si>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</si>
  <si>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</si>
  <si>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</si>
  <si>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</si>
  <si>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</si>
  <si>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</si>
  <si>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</si>
  <si>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</si>
  <si>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</si>
  <si>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</si>
  <si>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</si>
  <si>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</si>
  <si>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</si>
  <si>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</si>
  <si>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</si>
  <si>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</si>
  <si>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</si>
  <si>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</si>
  <si>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</si>
  <si>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</si>
  <si>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</si>
  <si>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</si>
  <si>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</si>
  <si>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</si>
  <si>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</si>
  <si>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</si>
  <si>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</si>
  <si>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</si>
  <si>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</si>
  <si>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</si>
  <si>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</si>
  <si>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</si>
  <si>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</si>
  <si>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</si>
  <si>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</si>
  <si>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</si>
  <si>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</si>
  <si>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</si>
  <si>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</si>
  <si>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</si>
  <si>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</si>
  <si>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</si>
  <si>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</si>
  <si>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</si>
  <si>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</si>
  <si>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</si>
  <si>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</si>
  <si>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</si>
  <si>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</si>
  <si>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</si>
  <si>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</si>
  <si>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</si>
  <si>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</si>
  <si>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</si>
  <si>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</si>
  <si>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</si>
  <si>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</si>
  <si>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</si>
  <si>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</si>
  <si>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</si>
  <si>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</si>
  <si>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</si>
  <si>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</si>
  <si>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</si>
  <si>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</si>
  <si>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</si>
  <si>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</si>
  <si>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</si>
  <si>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</si>
  <si>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</si>
  <si>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</si>
  <si>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</si>
  <si>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</si>
  <si>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</si>
  <si>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</si>
  <si>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</si>
  <si>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</si>
  <si>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</si>
  <si>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</si>
  <si>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</si>
  <si>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</si>
  <si>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</si>
  <si>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</si>
  <si>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</si>
  <si>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</si>
  <si>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</si>
  <si>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</si>
  <si>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</si>
  <si>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</si>
  <si>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</si>
  <si>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</si>
  <si>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</si>
  <si>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</si>
  <si>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</si>
  <si>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</si>
  <si>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</si>
  <si>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</si>
  <si>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</si>
  <si>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</si>
  <si>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</si>
  <si>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</si>
  <si>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</si>
  <si>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</si>
  <si>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</si>
  <si>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</si>
  <si>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</si>
  <si>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</si>
  <si>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</si>
  <si>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</si>
  <si>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</si>
  <si>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</si>
  <si>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</si>
  <si>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</si>
  <si>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</si>
  <si>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</si>
  <si>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</si>
  <si>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</si>
  <si>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</si>
  <si>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</si>
  <si>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</si>
  <si>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</si>
  <si>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</si>
  <si>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</si>
  <si>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</si>
  <si>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</si>
  <si>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</si>
  <si>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</si>
  <si>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</si>
  <si>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</si>
  <si>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</si>
  <si>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</si>
  <si>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</si>
  <si>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</si>
  <si>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</si>
  <si>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</si>
  <si>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</si>
  <si>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</si>
  <si>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</si>
  <si>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</si>
  <si>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</si>
  <si>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</si>
  <si>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</si>
  <si>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</si>
  <si>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</si>
  <si>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</si>
  <si>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</si>
  <si>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</si>
  <si>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</si>
  <si>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</si>
  <si>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</si>
  <si>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</si>
  <si>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</si>
  <si>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</si>
  <si>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</si>
  <si>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</si>
  <si>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</si>
  <si>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</si>
  <si>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</si>
  <si>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</si>
  <si>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</si>
  <si>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</si>
  <si>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</si>
  <si>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</si>
  <si>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</si>
  <si>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</si>
  <si>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</si>
  <si>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</si>
  <si>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</si>
  <si>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</si>
  <si>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</si>
  <si>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</si>
  <si>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</si>
  <si>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</si>
  <si>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</si>
  <si>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</si>
  <si>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</si>
  <si>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</si>
  <si>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</si>
  <si>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</si>
  <si>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</si>
  <si>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</si>
  <si>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</si>
  <si>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</si>
  <si>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</si>
  <si>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</si>
  <si>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</si>
  <si>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</si>
  <si>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</si>
  <si>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</si>
  <si>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</si>
  <si>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</si>
  <si>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</si>
  <si>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</si>
  <si>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</si>
  <si>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</si>
  <si>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</si>
  <si>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</si>
  <si>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</si>
  <si>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</si>
  <si>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</si>
  <si>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</si>
  <si>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</si>
  <si>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</si>
  <si>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</si>
  <si>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</si>
  <si>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</si>
  <si>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</si>
  <si>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</si>
  <si>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</si>
  <si>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</si>
  <si>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</si>
  <si>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</si>
  <si>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</si>
  <si>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</si>
  <si>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</si>
  <si>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</si>
  <si>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</si>
  <si>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</si>
  <si>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</si>
  <si>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</si>
  <si>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</si>
  <si>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</si>
  <si>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</si>
  <si>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</si>
  <si>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</si>
  <si>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</si>
  <si>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</si>
  <si>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</si>
  <si>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</si>
  <si>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</si>
  <si>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</si>
  <si>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</si>
  <si>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</si>
  <si>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</si>
  <si>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</si>
  <si>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</si>
  <si>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</si>
  <si>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</si>
  <si>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</si>
  <si>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</si>
  <si>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</si>
  <si>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</si>
  <si>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</si>
  <si>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</si>
  <si>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</si>
  <si>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</si>
  <si>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</si>
  <si>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</si>
  <si>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</si>
  <si>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</si>
  <si>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</si>
  <si>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</si>
  <si>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</si>
  <si>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</si>
  <si>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</si>
  <si>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</si>
  <si>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</si>
  <si>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</si>
  <si>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</si>
  <si>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</si>
  <si>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</si>
  <si>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</si>
  <si>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</si>
  <si>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</si>
  <si>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</si>
  <si>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</si>
  <si>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</si>
  <si>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</si>
  <si>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</si>
  <si>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</si>
  <si>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</si>
  <si>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</si>
  <si>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</si>
  <si>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</si>
  <si>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</si>
  <si>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</si>
  <si>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</si>
  <si>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</si>
  <si>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</si>
  <si>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</si>
  <si>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</si>
  <si>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</si>
  <si>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</si>
  <si>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</si>
  <si>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</si>
  <si>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</si>
  <si>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</si>
  <si>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</si>
  <si>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</si>
  <si>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</si>
  <si>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</si>
  <si>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</si>
  <si>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</si>
  <si>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</si>
  <si>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</si>
  <si>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</si>
  <si>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</si>
  <si>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</si>
  <si>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</si>
  <si>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</si>
  <si>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</si>
  <si>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</si>
  <si>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</si>
  <si>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</si>
  <si>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</si>
  <si>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</si>
  <si>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</si>
  <si>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</si>
  <si>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</si>
  <si>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</si>
  <si>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</si>
  <si>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</si>
  <si>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</si>
  <si>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</si>
  <si>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</si>
  <si>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</si>
  <si>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</si>
  <si>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</si>
  <si>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</si>
  <si>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</si>
  <si>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</si>
  <si>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</si>
  <si>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</si>
  <si>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</si>
  <si>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</si>
  <si>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</si>
  <si>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</si>
  <si>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</si>
  <si>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</si>
  <si>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</si>
  <si>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</si>
  <si>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</si>
  <si>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</si>
  <si>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</si>
  <si>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</si>
  <si>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</si>
  <si>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</si>
  <si>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</si>
  <si>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</si>
  <si>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</si>
  <si>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</si>
  <si>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</si>
  <si>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</si>
  <si>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</si>
  <si>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</si>
  <si>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</si>
  <si>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</si>
  <si>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</si>
  <si>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</si>
  <si>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</si>
  <si>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</si>
  <si>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</si>
  <si>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</si>
  <si>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</si>
  <si>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</si>
  <si>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</si>
  <si>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</si>
  <si>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</si>
  <si>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</si>
  <si>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</si>
  <si>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</si>
  <si>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</si>
  <si>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</si>
  <si>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</si>
  <si>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</si>
  <si>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</si>
  <si>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</si>
  <si>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</si>
  <si>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</si>
  <si>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</si>
  <si>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</si>
  <si>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</si>
  <si>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</si>
  <si>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</si>
  <si>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</si>
  <si>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</si>
  <si>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</si>
  <si>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</si>
  <si>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</si>
  <si>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</si>
  <si>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</si>
  <si>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</si>
  <si>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</si>
  <si>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</si>
  <si>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</si>
  <si>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</si>
  <si>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</si>
  <si>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</si>
  <si>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</si>
  <si>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</si>
  <si>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</si>
  <si>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</si>
  <si>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</si>
  <si>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</si>
  <si>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</si>
  <si>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</si>
  <si>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</si>
  <si>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</si>
  <si>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</si>
  <si>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</si>
  <si>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</si>
  <si>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</si>
  <si>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</si>
  <si>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</si>
  <si>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</si>
  <si>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</si>
  <si>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</si>
  <si>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</si>
  <si>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</si>
  <si>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</si>
  <si>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</si>
  <si>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</si>
  <si>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</si>
  <si>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</si>
  <si>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</si>
  <si>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</si>
  <si>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</si>
  <si>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</si>
  <si>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</si>
  <si>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</si>
  <si>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</si>
  <si>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</si>
  <si>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</si>
  <si>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</si>
  <si>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</si>
  <si>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</si>
  <si>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</si>
  <si>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</si>
  <si>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</si>
  <si>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</si>
  <si>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</si>
  <si>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</si>
  <si>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</si>
  <si>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</si>
  <si>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</si>
  <si>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</si>
  <si>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</si>
  <si>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</si>
  <si>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</si>
  <si>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</si>
  <si>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</si>
  <si>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</si>
  <si>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</si>
  <si>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</si>
  <si>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</si>
  <si>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</si>
  <si>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</si>
  <si>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</si>
  <si>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</si>
  <si>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</si>
  <si>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</si>
  <si>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</si>
  <si>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</si>
  <si>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</si>
  <si>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</si>
  <si>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</si>
  <si>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</si>
  <si>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</si>
  <si>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</si>
  <si>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</si>
  <si>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</si>
  <si>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</si>
  <si>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</si>
  <si>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</si>
  <si>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</si>
  <si>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</si>
  <si>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</si>
  <si>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</si>
  <si>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</si>
  <si>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</si>
  <si>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</si>
  <si>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</si>
  <si>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</si>
  <si>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</si>
  <si>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</si>
  <si>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</si>
  <si>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</si>
  <si>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</si>
  <si>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</si>
  <si>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</si>
  <si>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</si>
  <si>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</si>
  <si>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</si>
  <si>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</si>
  <si>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</si>
  <si>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</si>
  <si>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</si>
  <si>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</si>
  <si>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</si>
  <si>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</si>
  <si>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</si>
  <si>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</si>
  <si>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</si>
  <si>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</si>
  <si>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</si>
  <si>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</si>
  <si>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</si>
  <si>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</si>
  <si>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</si>
  <si>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</si>
  <si>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</si>
  <si>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</si>
  <si>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</si>
  <si>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</si>
  <si>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</si>
  <si>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</si>
  <si>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</si>
  <si>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</si>
  <si>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</si>
  <si>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</si>
  <si>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</si>
  <si>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</si>
  <si>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</si>
  <si>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</si>
  <si>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</si>
  <si>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</si>
  <si>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</si>
  <si>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</si>
  <si>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</si>
  <si>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</si>
  <si>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</si>
  <si>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</si>
  <si>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</si>
  <si>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</si>
  <si>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</si>
  <si>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</si>
  <si>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</si>
  <si>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</si>
  <si>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</si>
  <si>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</si>
  <si>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</si>
  <si>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</si>
  <si>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</si>
  <si>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</si>
  <si>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</si>
  <si>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</si>
  <si>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</si>
  <si>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</si>
  <si>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</si>
  <si>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</si>
  <si>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</si>
  <si>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</si>
  <si>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</si>
  <si>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</si>
  <si>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</si>
  <si>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</si>
  <si>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</si>
  <si>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</si>
  <si>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</si>
  <si>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</si>
  <si>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</si>
  <si>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</si>
  <si>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</si>
  <si>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</si>
  <si>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</si>
  <si>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</si>
  <si>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</si>
  <si>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</si>
  <si>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</si>
  <si>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</si>
  <si>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</si>
  <si>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</si>
  <si>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</si>
  <si>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</si>
  <si>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</si>
  <si>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</si>
  <si>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</si>
  <si>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</si>
  <si>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</si>
  <si>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</si>
  <si>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</si>
  <si>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</si>
  <si>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</si>
  <si>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</si>
  <si>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</si>
  <si>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</si>
  <si>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</si>
  <si>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</si>
  <si>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</si>
  <si>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</si>
  <si>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</si>
  <si>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</si>
  <si>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</si>
  <si>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</si>
  <si>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</si>
  <si>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</si>
  <si>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</si>
  <si>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</si>
  <si>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</si>
  <si>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</si>
  <si>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</si>
  <si>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</si>
  <si>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</si>
  <si>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</si>
  <si>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</si>
  <si>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</si>
  <si>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</si>
  <si>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</si>
  <si>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</si>
  <si>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</si>
  <si>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</si>
  <si>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</si>
  <si>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</si>
  <si>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</si>
  <si>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</si>
  <si>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</si>
  <si>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</si>
  <si>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</si>
  <si>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</si>
  <si>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</si>
  <si>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</si>
  <si>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</si>
  <si>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</si>
  <si>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</si>
  <si>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</si>
  <si>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</si>
  <si>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</si>
  <si>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</si>
  <si>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</si>
  <si>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</si>
  <si>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</si>
  <si>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</si>
  <si>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</si>
  <si>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</si>
  <si>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</si>
  <si>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</si>
  <si>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</si>
  <si>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</si>
  <si>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</si>
  <si>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</si>
  <si>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</si>
  <si>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</si>
  <si>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</si>
  <si>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</si>
  <si>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</si>
  <si>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</si>
  <si>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</si>
  <si>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</si>
  <si>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</si>
  <si>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</si>
  <si>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</si>
  <si>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</si>
  <si>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</si>
  <si>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</si>
  <si>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</si>
  <si>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</si>
  <si>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</si>
  <si>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</si>
  <si>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</si>
  <si>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</si>
  <si>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</si>
  <si>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</si>
  <si>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</si>
  <si>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</si>
  <si>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</si>
  <si>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</si>
  <si>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</si>
  <si>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</si>
  <si>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</si>
  <si>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</si>
  <si>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</si>
  <si>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</si>
  <si>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</si>
  <si>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</si>
  <si>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</si>
  <si>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</si>
  <si>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</si>
  <si>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</si>
  <si>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</si>
  <si>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</si>
  <si>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</si>
  <si>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</si>
  <si>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</si>
  <si>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</si>
  <si>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</si>
  <si>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</si>
  <si>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</si>
  <si>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</si>
  <si>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</si>
  <si>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</si>
  <si>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</si>
  <si>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</si>
  <si>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</si>
  <si>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</si>
  <si>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</si>
  <si>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</si>
  <si>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</si>
  <si>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</si>
  <si>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</si>
  <si>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</si>
  <si>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</si>
  <si>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</si>
  <si>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</si>
  <si>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</si>
  <si>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</si>
  <si>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</si>
  <si>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</si>
  <si>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</si>
  <si>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</si>
  <si>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</si>
  <si>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</si>
  <si>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</si>
  <si>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</si>
  <si>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</si>
  <si>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</si>
  <si>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</si>
  <si>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</si>
  <si>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</si>
  <si>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</si>
  <si>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</si>
  <si>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</si>
  <si>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</si>
  <si>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</si>
  <si>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</si>
  <si>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</si>
  <si>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</si>
  <si>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</si>
  <si>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</si>
  <si>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</si>
  <si>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</si>
  <si>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</si>
  <si>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</si>
  <si>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</si>
  <si>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</si>
  <si>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</si>
  <si>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</si>
  <si>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</si>
  <si>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</si>
  <si>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</si>
  <si>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</si>
  <si>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</si>
  <si>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</si>
  <si>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</si>
  <si>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</si>
  <si>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</si>
  <si>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</si>
  <si>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</si>
  <si>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</si>
  <si>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</si>
  <si>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</si>
  <si>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</si>
  <si>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</si>
  <si>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</si>
  <si>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</si>
  <si>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</si>
  <si>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</si>
  <si>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</si>
  <si>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</si>
  <si>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</si>
  <si>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</si>
  <si>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</si>
  <si>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</si>
  <si>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</si>
  <si>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</si>
  <si>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</si>
  <si>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</si>
  <si>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</si>
  <si>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</si>
  <si>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</si>
  <si>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</si>
  <si>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</si>
  <si>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</si>
  <si>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</si>
  <si>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</si>
  <si>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</si>
  <si>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</si>
  <si>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</si>
  <si>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</si>
  <si>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</si>
  <si>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</si>
  <si>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</si>
  <si>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</si>
  <si>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</si>
  <si>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</si>
  <si>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</si>
  <si>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</si>
  <si>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</si>
  <si>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</si>
  <si>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</si>
  <si>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</si>
  <si>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</si>
  <si>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</si>
  <si>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</si>
  <si>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</si>
  <si>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</si>
  <si>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</si>
  <si>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</si>
  <si>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</si>
  <si>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</si>
  <si>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</si>
  <si>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</si>
  <si>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</si>
  <si>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</si>
  <si>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</si>
  <si>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</si>
  <si>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</si>
  <si>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</si>
  <si>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</si>
  <si>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</si>
  <si>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</si>
  <si>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</si>
  <si>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</si>
  <si>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</si>
  <si>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</si>
  <si>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</si>
  <si>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</si>
  <si>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</si>
  <si>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</si>
  <si>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</si>
  <si>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</si>
  <si>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</si>
  <si>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</si>
  <si>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</si>
  <si>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</si>
  <si>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</si>
  <si>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</si>
  <si>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</si>
  <si>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</si>
  <si>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</si>
  <si>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</si>
  <si>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</si>
  <si>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</si>
  <si>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</si>
  <si>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</si>
  <si>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</si>
  <si>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</si>
  <si>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</si>
  <si>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</si>
  <si>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</si>
  <si>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</si>
  <si>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</si>
  <si>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</si>
  <si>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</si>
  <si>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</si>
  <si>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</si>
  <si>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</si>
  <si>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</si>
  <si>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</si>
  <si>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</si>
  <si>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</si>
  <si>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</si>
  <si>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</si>
  <si>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</si>
  <si>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</si>
  <si>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</si>
  <si>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</si>
  <si>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</si>
  <si>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</si>
  <si>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</si>
  <si>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</si>
  <si>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</si>
  <si>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</si>
  <si>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</si>
  <si>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</si>
  <si>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</si>
  <si>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</si>
  <si>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</si>
  <si>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</si>
  <si>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</si>
  <si>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</si>
  <si>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</si>
  <si>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</si>
  <si>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</si>
  <si>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</si>
  <si>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</si>
  <si>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</si>
  <si>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</si>
  <si>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</si>
  <si>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</si>
  <si>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</si>
  <si>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</si>
  <si>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</si>
  <si>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</si>
  <si>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</si>
  <si>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</si>
  <si>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</si>
  <si>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</si>
  <si>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</si>
  <si>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</si>
  <si>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</si>
  <si>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</si>
  <si>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</si>
  <si>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</si>
  <si>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</si>
  <si>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</si>
  <si>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</si>
  <si>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</si>
  <si>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</si>
  <si>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</si>
  <si>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</si>
  <si>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</si>
  <si>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</si>
  <si>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</si>
  <si>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</si>
  <si>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</si>
  <si>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</si>
  <si>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</si>
  <si>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</si>
  <si>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</si>
  <si>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</si>
  <si>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</si>
  <si>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</si>
  <si>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</si>
  <si>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</si>
  <si>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</si>
  <si>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</si>
  <si>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</si>
  <si>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</si>
  <si>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</si>
  <si>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</si>
  <si>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</si>
  <si>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</si>
  <si>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</si>
  <si>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</si>
  <si>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</si>
  <si>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</si>
  <si>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</si>
  <si>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</si>
  <si>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</si>
  <si>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</si>
  <si>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</si>
  <si>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</si>
  <si>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</si>
  <si>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</si>
  <si>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</si>
  <si>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</si>
  <si>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</si>
  <si>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</si>
  <si>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</si>
  <si>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</si>
  <si>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</si>
  <si>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</si>
  <si>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</si>
  <si>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</si>
  <si>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</si>
  <si>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</si>
  <si>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</si>
  <si>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</si>
  <si>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</si>
  <si>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</si>
  <si>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</si>
  <si>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</si>
  <si>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</si>
  <si>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</si>
  <si>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</si>
  <si>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</si>
  <si>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</si>
  <si>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</si>
  <si>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</si>
  <si>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</si>
  <si>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</si>
  <si>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</si>
  <si>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</si>
  <si>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</si>
  <si>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</si>
  <si>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</si>
  <si>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</si>
  <si>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</si>
  <si>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</si>
  <si>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</si>
  <si>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</si>
  <si>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</si>
  <si>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</si>
  <si>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</si>
  <si>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</si>
  <si>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</si>
  <si>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</si>
  <si>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</si>
  <si>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</si>
  <si>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</si>
  <si>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</si>
  <si>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</si>
  <si>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</si>
  <si>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</si>
  <si>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</si>
  <si>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</si>
  <si>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</si>
  <si>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</si>
  <si>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</si>
  <si>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</si>
  <si>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</si>
  <si>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</si>
  <si>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</si>
  <si>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</si>
  <si>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</si>
  <si>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</si>
  <si>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</si>
  <si>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</si>
  <si>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</si>
  <si>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</si>
  <si>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</si>
  <si>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</si>
  <si>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</si>
  <si>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</si>
  <si>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</si>
  <si>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</si>
  <si>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</si>
  <si>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</si>
  <si>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</si>
  <si>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</si>
  <si>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</si>
  <si>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</si>
  <si>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</si>
  <si>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</si>
  <si>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</si>
  <si>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</si>
  <si>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</si>
  <si>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</si>
  <si>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</si>
  <si>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</si>
  <si>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</si>
  <si>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</si>
  <si>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</si>
  <si>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</si>
  <si>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</si>
  <si>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</si>
  <si>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</si>
  <si>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</si>
  <si>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</si>
  <si>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</si>
  <si>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</si>
  <si>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</si>
  <si>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</si>
  <si>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</si>
  <si>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</si>
  <si>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</si>
  <si>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</si>
  <si>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</si>
  <si>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</si>
  <si>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</si>
  <si>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</si>
  <si>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</si>
  <si>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</si>
  <si>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</si>
  <si>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</si>
  <si>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</si>
  <si>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</si>
  <si>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</si>
  <si>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</si>
  <si>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</si>
  <si>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</si>
  <si>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</si>
  <si>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</si>
  <si>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</si>
  <si>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</si>
  <si>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</si>
  <si>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</si>
  <si>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</si>
  <si>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</si>
  <si>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</si>
  <si>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</si>
  <si>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</si>
  <si>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</si>
  <si>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</si>
  <si>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</si>
  <si>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</si>
  <si>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</si>
  <si>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</si>
  <si>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</si>
  <si>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</si>
  <si>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</si>
  <si>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</si>
  <si>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</si>
  <si>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</si>
  <si>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</si>
  <si>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</si>
  <si>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</si>
  <si>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</si>
  <si>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</si>
  <si>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</si>
  <si>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</si>
  <si>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</si>
  <si>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</si>
  <si>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</si>
  <si>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</si>
  <si>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</si>
  <si>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</si>
  <si>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</si>
  <si>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</si>
  <si>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</si>
  <si>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</si>
  <si>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</si>
  <si>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</si>
  <si>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</si>
  <si>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</si>
  <si>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</si>
  <si>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</si>
  <si>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</si>
  <si>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</si>
  <si>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</si>
  <si>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</si>
  <si>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</si>
  <si>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</si>
  <si>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</si>
  <si>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</si>
  <si>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</si>
  <si>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</si>
  <si>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</si>
  <si>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</si>
  <si>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</si>
  <si>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</si>
  <si>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</si>
  <si>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</si>
  <si>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</si>
  <si>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</si>
  <si>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</si>
  <si>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</si>
  <si>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</si>
  <si>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</si>
  <si>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</si>
  <si>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</si>
  <si>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</si>
  <si>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</si>
  <si>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</si>
  <si>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</si>
  <si>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</si>
  <si>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</si>
  <si>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</si>
  <si>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</si>
  <si>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</si>
  <si>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</si>
  <si>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</si>
  <si>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</si>
  <si>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</si>
  <si>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</si>
  <si>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</si>
  <si>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</si>
  <si>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</si>
  <si>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</si>
  <si>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</si>
  <si>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</si>
  <si>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</si>
  <si>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</si>
  <si>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</si>
  <si>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</si>
  <si>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</si>
  <si>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</si>
  <si>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</si>
  <si>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</si>
  <si>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</si>
  <si>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</si>
  <si>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</si>
  <si>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</si>
  <si>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</si>
  <si>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</si>
  <si>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</si>
  <si>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</si>
  <si>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</si>
  <si>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</si>
  <si>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</si>
  <si>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</si>
  <si>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</si>
  <si>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</si>
  <si>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</si>
  <si>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</si>
  <si>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</si>
  <si>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</si>
  <si>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</si>
  <si>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</si>
  <si>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</si>
  <si>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</si>
  <si>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</si>
  <si>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</si>
  <si>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</si>
  <si>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</si>
  <si>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</si>
  <si>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</si>
  <si>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</si>
  <si>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</si>
  <si>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</si>
  <si>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</si>
  <si>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</si>
  <si>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</si>
  <si>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</si>
  <si>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</si>
  <si>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</si>
  <si>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</si>
  <si>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</si>
  <si>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</si>
  <si>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</si>
  <si>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</si>
  <si>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</si>
  <si>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</si>
  <si>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</si>
  <si>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</si>
  <si>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</si>
  <si>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</si>
  <si>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</si>
  <si>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</si>
  <si>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</si>
  <si>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</si>
  <si>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</si>
  <si>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</si>
  <si>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</si>
  <si>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</si>
  <si>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</si>
  <si>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</si>
  <si>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</si>
  <si>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</si>
  <si>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</si>
  <si>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</si>
  <si>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</si>
  <si>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</si>
  <si>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</si>
  <si>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</si>
  <si>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</si>
  <si>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</si>
  <si>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</si>
  <si>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</si>
  <si>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</si>
  <si>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</si>
  <si>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</si>
  <si>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</si>
  <si>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</si>
  <si>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</si>
  <si>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</si>
  <si>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</si>
  <si>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</si>
  <si>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</si>
  <si>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</si>
  <si>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</si>
  <si>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</si>
  <si>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</si>
  <si>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</si>
  <si>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</si>
  <si>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</si>
  <si>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</si>
  <si>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</si>
  <si>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</si>
  <si>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</si>
  <si>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</si>
  <si>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</si>
  <si>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</si>
  <si>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</si>
  <si>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</si>
  <si>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</si>
  <si>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</si>
  <si>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</si>
  <si>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</si>
  <si>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</si>
  <si>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</si>
  <si>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</si>
  <si>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</si>
  <si>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</si>
  <si>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</si>
  <si>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</si>
  <si>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</si>
  <si>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</si>
  <si>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</si>
  <si>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</si>
  <si>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</si>
  <si>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</si>
  <si>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</si>
  <si>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</si>
  <si>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</si>
  <si>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</si>
  <si>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</si>
  <si>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</si>
  <si>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</si>
  <si>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</si>
  <si>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</si>
  <si>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</si>
  <si>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</si>
  <si>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</si>
  <si>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</si>
  <si>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</si>
  <si>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</si>
  <si>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</si>
  <si>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</si>
  <si>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</si>
  <si>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</si>
  <si>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</si>
  <si>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</si>
  <si>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</si>
  <si>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</si>
  <si>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</si>
  <si>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</si>
  <si>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</si>
  <si>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</si>
  <si>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</si>
  <si>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</si>
  <si>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</si>
  <si>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</si>
  <si>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</si>
  <si>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</si>
  <si>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</si>
  <si>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</si>
  <si>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</si>
  <si>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</si>
  <si>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</si>
  <si>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</si>
  <si>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</si>
  <si>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</si>
  <si>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</si>
  <si>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</si>
  <si>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</si>
  <si>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</si>
  <si>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</si>
  <si>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</si>
  <si>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</si>
  <si>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</si>
  <si>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</si>
  <si>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</si>
  <si>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</si>
  <si>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</si>
  <si>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</si>
  <si>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</si>
  <si>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</si>
  <si>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</si>
  <si>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</si>
  <si>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</si>
  <si>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</si>
  <si>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</si>
  <si>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</si>
  <si>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</si>
  <si>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</si>
  <si>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</si>
  <si>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</si>
  <si>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</si>
  <si>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</si>
  <si>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</si>
  <si>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</si>
  <si>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</si>
  <si>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</si>
  <si>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</si>
  <si>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</si>
  <si>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</si>
  <si>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</si>
  <si>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</si>
  <si>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</si>
  <si>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</si>
  <si>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</si>
  <si>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</si>
  <si>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</si>
  <si>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</si>
  <si>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</si>
  <si>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</si>
  <si>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</si>
  <si>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</si>
  <si>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</si>
  <si>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</si>
  <si>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</si>
  <si>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</si>
  <si>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</si>
  <si>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</si>
  <si>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</si>
  <si>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</si>
  <si>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</si>
  <si>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</si>
  <si>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</si>
  <si>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</si>
  <si>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</si>
  <si>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</si>
  <si>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</si>
  <si>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</si>
  <si>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</si>
  <si>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</si>
  <si>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</si>
  <si>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</si>
  <si>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</si>
  <si>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</si>
  <si>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</si>
  <si>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</si>
  <si>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</si>
  <si>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</si>
  <si>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</si>
  <si>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</si>
  <si>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</si>
  <si>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</si>
  <si>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</si>
  <si>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</si>
  <si>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</si>
  <si>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</si>
  <si>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</si>
  <si>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</si>
  <si>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</si>
  <si>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</si>
  <si>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</si>
  <si>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</si>
  <si>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</si>
  <si>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</si>
  <si>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</si>
  <si>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</si>
  <si>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</si>
  <si>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</si>
  <si>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</si>
  <si>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</si>
  <si>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</si>
  <si>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</si>
  <si>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</si>
  <si>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</si>
  <si>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</si>
  <si>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</si>
  <si>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</si>
  <si>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</si>
  <si>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</si>
  <si>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</si>
  <si>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</si>
  <si>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</si>
  <si>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</si>
  <si>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</si>
  <si>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</si>
  <si>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</si>
  <si>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</si>
  <si>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</si>
  <si>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</si>
  <si>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</si>
  <si>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</si>
  <si>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</si>
  <si>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</si>
  <si>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</si>
  <si>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</si>
  <si>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</si>
  <si>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</si>
  <si>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</si>
  <si>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</si>
  <si>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</si>
  <si>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</si>
  <si>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</si>
  <si>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</si>
  <si>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</si>
  <si>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</si>
  <si>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</si>
  <si>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</si>
  <si>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</si>
  <si>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</si>
  <si>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</si>
  <si>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</si>
  <si>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</si>
  <si>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</si>
  <si>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</si>
  <si>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</si>
  <si>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</si>
  <si>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</si>
  <si>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</si>
  <si>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</si>
  <si>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</si>
  <si>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</si>
  <si>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</si>
  <si>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</si>
  <si>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</si>
  <si>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</si>
  <si>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</si>
  <si>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</si>
  <si>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</si>
  <si>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</si>
  <si>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</si>
  <si>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</si>
  <si>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</si>
  <si>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</si>
  <si>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</si>
  <si>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</si>
  <si>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</si>
  <si>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</si>
  <si>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</si>
  <si>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</si>
  <si>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</si>
  <si>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</si>
  <si>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</si>
  <si>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</si>
  <si>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</si>
  <si>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</si>
  <si>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</si>
  <si>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</si>
  <si>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</si>
  <si>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</si>
  <si>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</si>
  <si>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</si>
  <si>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</si>
  <si>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</si>
  <si>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</si>
  <si>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</si>
  <si>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</si>
  <si>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</si>
  <si>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</si>
  <si>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</si>
  <si>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</si>
  <si>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</si>
  <si>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</si>
  <si>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</si>
  <si>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</si>
  <si>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</si>
  <si>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</si>
  <si>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</si>
  <si>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</si>
  <si>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</si>
  <si>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</si>
  <si>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</si>
  <si>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</si>
  <si>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</si>
  <si>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</si>
  <si>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</si>
  <si>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</si>
  <si>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</si>
  <si>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</si>
  <si>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</si>
  <si>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</si>
  <si>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</si>
  <si>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</si>
  <si>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</si>
  <si>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</si>
  <si>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</si>
  <si>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</si>
  <si>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</si>
  <si>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</si>
  <si>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</si>
  <si>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</si>
  <si>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</si>
  <si>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</si>
  <si>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</si>
  <si>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</si>
  <si>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</si>
  <si>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</si>
  <si>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</si>
  <si>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</si>
  <si>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</si>
  <si>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</si>
  <si>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</si>
  <si>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</si>
  <si>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</si>
  <si>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</si>
  <si>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</si>
  <si>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</si>
  <si>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</si>
  <si>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</si>
  <si>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</si>
  <si>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</si>
  <si>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</si>
  <si>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</si>
  <si>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</si>
  <si>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</si>
  <si>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</si>
  <si>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</si>
  <si>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</si>
  <si>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</si>
  <si>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</si>
  <si>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</si>
  <si>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</si>
  <si>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</si>
  <si>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</si>
  <si>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</si>
  <si>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</si>
  <si>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</si>
  <si>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</si>
  <si>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</si>
  <si>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</si>
  <si>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</si>
  <si>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</si>
  <si>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</si>
  <si>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</si>
  <si>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</si>
  <si>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</si>
  <si>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</si>
  <si>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</si>
  <si>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</si>
  <si>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</si>
  <si>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</si>
  <si>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</si>
  <si>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</si>
  <si>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</si>
  <si>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</si>
  <si>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</si>
  <si>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</si>
  <si>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</si>
  <si>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</si>
  <si>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</si>
  <si>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</si>
  <si>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</si>
  <si>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</si>
  <si>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</si>
  <si>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</si>
  <si>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</si>
  <si>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</si>
  <si>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</si>
  <si>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</si>
  <si>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</si>
  <si>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</si>
  <si>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</si>
  <si>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</si>
  <si>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</si>
  <si>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</si>
  <si>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</si>
  <si>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</si>
  <si>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</si>
  <si>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</si>
  <si>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</si>
  <si>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</si>
  <si>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</si>
  <si>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</si>
  <si>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</si>
  <si>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</si>
  <si>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</si>
  <si>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</si>
  <si>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</si>
  <si>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</si>
  <si>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</si>
  <si>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</si>
  <si>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</si>
  <si>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</si>
  <si>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</si>
  <si>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</si>
  <si>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</si>
  <si>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</si>
  <si>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</si>
  <si>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</si>
  <si>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</si>
  <si>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</si>
  <si>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</si>
  <si>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</si>
  <si>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</si>
  <si>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</si>
  <si>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</si>
  <si>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</si>
  <si>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</si>
  <si>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</si>
  <si>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</si>
  <si>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</si>
  <si>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</si>
  <si>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</si>
  <si>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</si>
  <si>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</si>
  <si>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</si>
  <si>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</si>
  <si>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</si>
  <si>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</si>
  <si>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</si>
  <si>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</si>
  <si>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</si>
  <si>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</si>
  <si>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</si>
  <si>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</si>
  <si>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</si>
  <si>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</si>
  <si>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</si>
  <si>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</si>
  <si>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</si>
  <si>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</si>
  <si>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</si>
  <si>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</si>
  <si>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</si>
  <si>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</si>
  <si>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</si>
  <si>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</si>
  <si>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</si>
  <si>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</si>
  <si>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</si>
  <si>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</si>
  <si>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</si>
  <si>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</si>
  <si>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</si>
  <si>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</si>
  <si>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</si>
  <si>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</si>
  <si>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</si>
  <si>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</si>
  <si>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</si>
  <si>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</si>
  <si>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</si>
  <si>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</si>
  <si>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</si>
  <si>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</si>
  <si>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</si>
  <si>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</si>
  <si>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</si>
  <si>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</si>
  <si>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</si>
  <si>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</si>
  <si>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</si>
  <si>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</si>
  <si>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</si>
  <si>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</si>
  <si>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</si>
  <si>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</si>
  <si>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</si>
  <si>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</si>
  <si>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</si>
  <si>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</si>
  <si>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</si>
  <si>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</si>
  <si>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</si>
  <si>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</si>
  <si>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</si>
  <si>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</si>
  <si>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</si>
  <si>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</si>
  <si>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</si>
  <si>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</si>
  <si>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</si>
  <si>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</si>
  <si>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</si>
  <si>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</si>
  <si>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</si>
  <si>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</si>
  <si>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</si>
  <si>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</si>
  <si>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</si>
  <si>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</si>
  <si>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</si>
  <si>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</si>
  <si>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</si>
  <si>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</si>
  <si>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</si>
  <si>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</si>
  <si>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</si>
  <si>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</si>
  <si>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</si>
  <si>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</si>
  <si>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</si>
  <si>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</si>
  <si>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</si>
  <si>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</si>
  <si>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</si>
  <si>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</si>
  <si>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</si>
  <si>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</si>
  <si>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</si>
  <si>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</si>
  <si>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</si>
  <si>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</si>
  <si>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</si>
  <si>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</si>
  <si>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</si>
  <si>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</si>
  <si>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</si>
  <si>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</si>
  <si>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</si>
  <si>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</si>
  <si>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</si>
  <si>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</si>
  <si>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</si>
  <si>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</si>
  <si>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</si>
  <si>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</si>
  <si>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</si>
  <si>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</si>
  <si>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</si>
  <si>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</si>
  <si>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</si>
  <si>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</si>
  <si>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</si>
  <si>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</si>
  <si>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</si>
  <si>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</si>
  <si>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</si>
  <si>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</si>
  <si>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</si>
  <si>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</si>
  <si>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</si>
  <si>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</si>
  <si>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</si>
  <si>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</si>
  <si>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</si>
  <si>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</si>
  <si>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</si>
  <si>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</si>
  <si>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</si>
  <si>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</si>
  <si>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</si>
  <si>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</si>
  <si>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</si>
  <si>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</si>
  <si>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</si>
  <si>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</si>
  <si>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</si>
  <si>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</si>
  <si>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</si>
  <si>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</si>
  <si>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</si>
  <si>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</si>
  <si>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</si>
  <si>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</si>
  <si>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</si>
  <si>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</si>
  <si>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</si>
  <si>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</si>
  <si>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</si>
  <si>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</si>
  <si>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</si>
  <si>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</si>
  <si>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</si>
  <si>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</si>
  <si>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</si>
  <si>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</si>
  <si>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</si>
  <si>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</si>
  <si>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</si>
  <si>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</si>
  <si>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</si>
  <si>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</si>
  <si>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</si>
  <si>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</si>
  <si>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</si>
  <si>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</si>
  <si>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</si>
  <si>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</si>
  <si>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</si>
  <si>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</si>
  <si>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</si>
  <si>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</si>
  <si>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</si>
  <si>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</si>
  <si>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</si>
  <si>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</si>
  <si>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</si>
  <si>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</si>
  <si>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</si>
  <si>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</si>
  <si>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</si>
  <si>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</si>
  <si>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</si>
  <si>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</si>
  <si>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</si>
  <si>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</si>
  <si>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</si>
  <si>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</si>
  <si>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</si>
  <si>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</si>
  <si>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</si>
  <si>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</si>
  <si>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</si>
  <si>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</si>
  <si>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</si>
  <si>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</si>
  <si>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</si>
  <si>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</si>
  <si>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</si>
  <si>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</si>
  <si>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</si>
  <si>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</si>
  <si>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</si>
  <si>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</si>
  <si>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</si>
  <si>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</si>
  <si>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</si>
  <si>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</si>
  <si>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</si>
  <si>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</si>
  <si>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</si>
  <si>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</si>
  <si>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</si>
  <si>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</si>
  <si>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</si>
  <si>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</si>
  <si>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</si>
  <si>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</si>
  <si>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</si>
  <si>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</si>
  <si>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</si>
  <si>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</si>
  <si>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</si>
  <si>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</si>
  <si>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</si>
  <si>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</si>
  <si>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</si>
  <si>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</si>
  <si>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</si>
  <si>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</si>
  <si>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</si>
  <si>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</si>
  <si>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</si>
  <si>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</si>
  <si>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</si>
  <si>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</si>
  <si>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</si>
  <si>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</si>
  <si>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</si>
  <si>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</si>
  <si>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</si>
  <si>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</si>
  <si>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</si>
  <si>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</si>
  <si>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</si>
  <si>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</si>
  <si>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</si>
  <si>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</si>
  <si>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</si>
  <si>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</si>
  <si>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</si>
  <si>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</si>
  <si>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</si>
  <si>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</si>
  <si>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</si>
  <si>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</si>
  <si>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</si>
  <si>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</si>
  <si>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</si>
  <si>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</si>
  <si>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</si>
  <si>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</si>
  <si>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</si>
  <si>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</si>
  <si>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</si>
  <si>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</si>
  <si>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</si>
  <si>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</si>
  <si>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</si>
  <si>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</si>
  <si>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</si>
  <si>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</si>
  <si>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</si>
  <si>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</si>
  <si>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</si>
  <si>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</si>
  <si>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</si>
  <si>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</si>
  <si>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</si>
  <si>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</si>
  <si>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</si>
  <si>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</si>
  <si>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</si>
  <si>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</si>
  <si>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</si>
  <si>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</si>
  <si>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</si>
  <si>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</si>
  <si>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</si>
  <si>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</si>
  <si>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</si>
  <si>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</si>
  <si>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</si>
  <si>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</si>
  <si>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</si>
  <si>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</si>
  <si>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</si>
  <si>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</si>
  <si>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</si>
  <si>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</si>
  <si>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</si>
  <si>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</si>
  <si>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</si>
  <si>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</si>
  <si>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</si>
  <si>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</si>
  <si>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</si>
  <si>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</si>
  <si>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</si>
  <si>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</si>
  <si>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</si>
  <si>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</si>
  <si>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</si>
  <si>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</si>
  <si>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</si>
  <si>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</si>
  <si>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</si>
  <si>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</si>
  <si>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</si>
  <si>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</si>
  <si>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</si>
  <si>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</si>
  <si>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</si>
  <si>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</si>
  <si>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</si>
  <si>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</si>
  <si>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</si>
  <si>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</si>
  <si>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</si>
  <si>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</si>
  <si>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</si>
  <si>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</si>
  <si>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</si>
  <si>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</si>
  <si>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</si>
  <si>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</si>
  <si>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</si>
  <si>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</si>
  <si>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</si>
  <si>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</si>
  <si>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</si>
  <si>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</si>
  <si>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</si>
  <si>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</si>
  <si>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</si>
  <si>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</si>
  <si>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</si>
  <si>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</si>
  <si>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</si>
  <si>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</si>
  <si>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</si>
  <si>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</si>
  <si>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</si>
  <si>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</si>
  <si>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</si>
  <si>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</si>
  <si>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</si>
  <si>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</si>
  <si>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</si>
  <si>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</si>
  <si>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</si>
  <si>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</si>
  <si>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</si>
  <si>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</si>
  <si>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</si>
  <si>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</si>
  <si>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</si>
  <si>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</si>
  <si>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</si>
  <si>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</si>
  <si>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</si>
  <si>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</si>
  <si>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</si>
  <si>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</si>
  <si>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</si>
  <si>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</si>
  <si>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</si>
  <si>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</si>
  <si>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</si>
  <si>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</si>
  <si>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</si>
  <si>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</si>
  <si>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</si>
  <si>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</si>
  <si>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</si>
  <si>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</si>
  <si>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</si>
  <si>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</si>
  <si>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</si>
  <si>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</si>
  <si>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</si>
  <si>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</si>
  <si>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</si>
  <si>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</si>
  <si>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</si>
  <si>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</si>
  <si>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</si>
  <si>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</si>
  <si>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</si>
  <si>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</si>
  <si>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</si>
  <si>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</si>
  <si>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</si>
  <si>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</si>
  <si>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</si>
  <si>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</si>
  <si>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</si>
  <si>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</si>
  <si>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</si>
  <si>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</si>
  <si>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</si>
  <si>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</si>
  <si>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</si>
  <si>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</si>
  <si>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</si>
  <si>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</si>
  <si>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</si>
  <si>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</si>
  <si>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</si>
  <si>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</si>
  <si>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</si>
  <si>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</si>
  <si>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</si>
  <si>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</si>
  <si>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</si>
  <si>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</si>
  <si>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</si>
  <si>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</si>
  <si>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</si>
  <si>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</si>
  <si>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</si>
  <si>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</si>
  <si>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</si>
  <si>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</si>
  <si>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</si>
  <si>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</si>
  <si>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</si>
  <si>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</si>
  <si>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</si>
  <si>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</si>
  <si>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</si>
  <si>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</si>
  <si>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</si>
  <si>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</si>
  <si>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</si>
  <si>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</si>
  <si>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</si>
  <si>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</si>
  <si>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</si>
  <si>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</si>
  <si>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</si>
  <si>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</si>
  <si>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</si>
  <si>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</si>
  <si>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</si>
  <si>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</si>
  <si>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</si>
  <si>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</si>
  <si>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</si>
  <si>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</si>
  <si>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</si>
  <si>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</si>
  <si>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</si>
  <si>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</si>
  <si>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</si>
  <si>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</si>
  <si>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</si>
  <si>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</si>
  <si>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</si>
  <si>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</si>
  <si>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</si>
  <si>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</si>
  <si>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</si>
  <si>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</si>
  <si>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</si>
  <si>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</si>
  <si>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</si>
  <si>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</si>
  <si>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</si>
  <si>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</si>
  <si>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</si>
  <si>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</si>
  <si>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</si>
  <si>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</si>
  <si>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</si>
  <si>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</si>
  <si>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</si>
  <si>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</si>
  <si>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</si>
  <si>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</si>
  <si>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</si>
  <si>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</si>
  <si>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</si>
  <si>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</si>
  <si>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</si>
  <si>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</si>
  <si>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</si>
  <si>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</si>
  <si>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</si>
  <si>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</si>
  <si>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</si>
  <si>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</si>
  <si>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</si>
  <si>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</si>
  <si>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</si>
  <si>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</si>
  <si>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</si>
  <si>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</si>
  <si>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</si>
  <si>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</si>
  <si>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</si>
  <si>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</si>
  <si>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</si>
  <si>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</si>
  <si>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</si>
  <si>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</si>
  <si>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</si>
  <si>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</si>
  <si>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</si>
  <si>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</si>
  <si>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</si>
  <si>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</si>
  <si>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</si>
  <si>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</si>
  <si>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</si>
  <si>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</si>
  <si>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</si>
  <si>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</si>
  <si>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</si>
  <si>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</si>
  <si>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</si>
  <si>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</si>
  <si>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</si>
  <si>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</si>
  <si>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</si>
  <si>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</si>
  <si>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</si>
  <si>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</si>
  <si>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</si>
  <si>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</si>
  <si>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</si>
  <si>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</si>
  <si>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</si>
  <si>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</si>
  <si>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</si>
  <si>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</si>
  <si>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</si>
  <si>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</si>
  <si>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</si>
  <si>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</si>
  <si>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</si>
  <si>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</si>
  <si>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</si>
  <si>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</si>
  <si>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</si>
  <si>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</si>
  <si>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</si>
  <si>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</si>
  <si>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</si>
  <si>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</si>
  <si>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</si>
  <si>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</si>
  <si>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</si>
  <si>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</si>
  <si>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</si>
  <si>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</si>
  <si>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</si>
  <si>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</si>
  <si>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</si>
  <si>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</si>
  <si>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</si>
  <si>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</si>
  <si>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</si>
  <si>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</si>
  <si>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</si>
  <si>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</si>
  <si>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</si>
  <si>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</si>
  <si>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</si>
  <si>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</si>
  <si>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</si>
  <si>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</si>
  <si>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</si>
  <si>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</si>
  <si>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</si>
  <si>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</si>
  <si>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</si>
  <si>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</si>
  <si>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</si>
  <si>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</si>
  <si>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</si>
  <si>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</si>
  <si>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</si>
  <si>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</si>
  <si>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</si>
  <si>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</si>
  <si>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</si>
  <si>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</si>
  <si>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</si>
  <si>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</si>
  <si>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</si>
  <si>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</si>
  <si>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</si>
  <si>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</si>
  <si>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</si>
  <si>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</si>
  <si>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</si>
  <si>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</si>
  <si>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</si>
  <si>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</si>
  <si>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</si>
  <si>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</si>
  <si>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</si>
  <si>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</si>
  <si>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</si>
  <si>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</si>
  <si>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</si>
  <si>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</si>
  <si>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</si>
  <si>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</si>
  <si>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</si>
  <si>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</si>
  <si>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</si>
  <si>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</si>
  <si>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</si>
  <si>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</si>
  <si>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</si>
  <si>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</si>
  <si>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</si>
  <si>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</si>
  <si>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</si>
  <si>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</si>
  <si>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</si>
  <si>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</si>
  <si>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</si>
  <si>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</si>
  <si>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</si>
  <si>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</si>
  <si>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</si>
  <si>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</si>
  <si>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</si>
  <si>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</si>
  <si>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</si>
  <si>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</si>
  <si>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</si>
  <si>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</si>
  <si>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</si>
  <si>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</si>
  <si>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</si>
  <si>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</si>
  <si>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</si>
  <si>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</si>
  <si>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</si>
  <si>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</si>
  <si>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</si>
  <si>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</si>
  <si>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</si>
  <si>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</si>
  <si>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</si>
  <si>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</si>
  <si>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</si>
  <si>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</si>
  <si>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</si>
  <si>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</si>
  <si>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</si>
  <si>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</si>
  <si>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</si>
  <si>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</si>
  <si>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</si>
  <si>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</si>
  <si>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</si>
  <si>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</si>
  <si>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</si>
  <si>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</si>
  <si>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</si>
  <si>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</si>
  <si>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</si>
  <si>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</si>
  <si>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</si>
  <si>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</si>
  <si>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</si>
  <si>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</si>
  <si>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</si>
  <si>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</si>
  <si>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</si>
  <si>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</si>
  <si>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</si>
  <si>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</si>
  <si>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</si>
  <si>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</si>
  <si>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</si>
  <si>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</si>
  <si>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</si>
  <si>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</si>
  <si>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</si>
  <si>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</si>
  <si>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</si>
  <si>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</si>
  <si>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</si>
  <si>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</si>
  <si>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</si>
  <si>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</si>
  <si>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</si>
  <si>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</si>
  <si>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</si>
  <si>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</si>
  <si>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</si>
  <si>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</si>
  <si>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</si>
  <si>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</si>
  <si>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</si>
  <si>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</si>
  <si>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</si>
  <si>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</si>
  <si>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</si>
  <si>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</si>
  <si>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</si>
  <si>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</si>
  <si>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</si>
  <si>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</si>
  <si>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</si>
  <si>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</si>
  <si>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</si>
  <si>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</si>
  <si>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</si>
  <si>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</si>
  <si>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</si>
  <si>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</si>
  <si>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</si>
  <si>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</si>
  <si>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</si>
  <si>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</si>
  <si>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</si>
  <si>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</si>
  <si>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</si>
  <si>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</si>
  <si>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</si>
  <si>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</si>
  <si>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</si>
  <si>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</si>
  <si>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</si>
  <si>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</si>
  <si>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</si>
  <si>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</si>
  <si>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</si>
  <si>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</si>
  <si>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</si>
  <si>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</si>
  <si>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</si>
  <si>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</si>
  <si>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</si>
  <si>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</si>
  <si>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</si>
  <si>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</si>
  <si>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</si>
  <si>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</si>
  <si>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</si>
  <si>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</si>
  <si>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</si>
  <si>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</si>
  <si>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</si>
  <si>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</si>
  <si>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</si>
  <si>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</si>
  <si>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</si>
  <si>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</si>
  <si>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</si>
  <si>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</si>
  <si>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</si>
  <si>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</si>
  <si>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</si>
  <si>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</si>
  <si>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</si>
  <si>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</si>
  <si>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</si>
  <si>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</si>
  <si>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</si>
  <si>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</si>
  <si>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</si>
  <si>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</si>
  <si>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</si>
  <si>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</si>
  <si>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</si>
  <si>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</si>
  <si>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</si>
  <si>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</si>
  <si>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</si>
  <si>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</si>
  <si>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</si>
  <si>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</si>
  <si>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</si>
  <si>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</si>
  <si>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</si>
  <si>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</si>
  <si>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</si>
  <si>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</si>
  <si>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</si>
  <si>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</si>
  <si>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</si>
  <si>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</si>
  <si>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</si>
  <si>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</si>
  <si>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</si>
  <si>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</si>
  <si>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</si>
  <si>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</si>
  <si>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</si>
  <si>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</si>
  <si>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</si>
  <si>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</si>
  <si>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</si>
  <si>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</si>
  <si>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</si>
  <si>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</si>
  <si>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</si>
  <si>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</si>
  <si>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</si>
  <si>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</si>
  <si>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</si>
  <si>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</si>
  <si>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</si>
  <si>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</si>
  <si>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</si>
  <si>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</si>
  <si>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</si>
  <si>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</si>
  <si>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</si>
  <si>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</si>
  <si>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</si>
  <si>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</si>
  <si>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</si>
  <si>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</si>
  <si>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</si>
  <si>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</si>
  <si>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</si>
  <si>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</si>
  <si>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</si>
  <si>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</si>
  <si>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</si>
  <si>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</si>
  <si>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</si>
  <si>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</si>
  <si>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</si>
  <si>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</si>
  <si>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</si>
  <si>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</si>
  <si>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</si>
  <si>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</si>
  <si>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</si>
  <si>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</si>
  <si>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</si>
  <si>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</si>
  <si>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</si>
  <si>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</si>
  <si>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</si>
  <si>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</si>
  <si>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</si>
  <si>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</si>
  <si>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</si>
  <si>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</si>
  <si>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</si>
  <si>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</si>
  <si>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</si>
  <si>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</si>
  <si>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</si>
  <si>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</si>
  <si>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</si>
  <si>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</si>
  <si>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</si>
  <si>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</si>
  <si>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</si>
  <si>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</si>
  <si>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</si>
  <si>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</si>
  <si>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</si>
  <si>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</si>
  <si>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</si>
  <si>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</si>
  <si>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</si>
  <si>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</si>
  <si>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</si>
  <si>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</si>
  <si>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</si>
  <si>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</si>
  <si>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</si>
  <si>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</si>
  <si>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</si>
  <si>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</si>
  <si>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</si>
  <si>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</si>
  <si>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</si>
  <si>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</si>
  <si>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</si>
  <si>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</si>
  <si>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</si>
  <si>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</si>
  <si>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</si>
  <si>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</si>
  <si>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</si>
  <si>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</si>
  <si>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</si>
  <si>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</si>
  <si>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</si>
  <si>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</si>
  <si>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</si>
  <si>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</si>
  <si>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</si>
  <si>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</si>
  <si>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</si>
  <si>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</si>
  <si>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</si>
  <si>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</si>
  <si>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</si>
  <si>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</si>
  <si>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</si>
  <si>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</si>
  <si>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</si>
  <si>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</si>
  <si>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</si>
  <si>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</si>
  <si>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</si>
  <si>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</si>
  <si>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</si>
  <si>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</si>
  <si>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</si>
  <si>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</si>
  <si>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</si>
  <si>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</si>
  <si>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</si>
  <si>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</si>
  <si>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</si>
  <si>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</si>
  <si>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</si>
  <si>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</si>
  <si>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</si>
  <si>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</si>
  <si>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</si>
  <si>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</si>
  <si>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</si>
  <si>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</si>
  <si>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</si>
  <si>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</si>
  <si>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</si>
  <si>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</si>
  <si>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</si>
  <si>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</si>
  <si>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</si>
  <si>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</si>
  <si>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</si>
  <si>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</si>
  <si>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</si>
  <si>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</si>
  <si>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</si>
  <si>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</si>
  <si>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</si>
  <si>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</si>
  <si>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</si>
  <si>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</si>
  <si>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</si>
  <si>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</si>
  <si>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</si>
  <si>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</si>
  <si>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</si>
  <si>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</si>
  <si>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</si>
  <si>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</si>
  <si>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</si>
  <si>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</si>
  <si>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</si>
  <si>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</si>
  <si>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</si>
  <si>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</si>
  <si>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</si>
  <si>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</si>
  <si>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</si>
  <si>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</si>
  <si>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</si>
  <si>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</si>
  <si>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</si>
  <si>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</si>
  <si>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</si>
  <si>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</si>
  <si>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</si>
  <si>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</si>
  <si>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</si>
  <si>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</si>
  <si>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</si>
  <si>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</si>
  <si>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</si>
  <si>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</si>
  <si>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</si>
  <si>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</si>
  <si>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</si>
  <si>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</si>
  <si>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</si>
  <si>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</si>
  <si>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</si>
  <si>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</si>
  <si>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</si>
  <si>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</si>
  <si>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</si>
  <si>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</si>
  <si>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</si>
  <si>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</si>
  <si>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</si>
  <si>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</si>
  <si>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</si>
  <si>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</si>
  <si>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</si>
  <si>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</si>
  <si>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</si>
  <si>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</si>
  <si>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</si>
  <si>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</si>
  <si>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</si>
  <si>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</si>
  <si>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</si>
  <si>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</si>
  <si>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</si>
  <si>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</si>
  <si>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</si>
  <si>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</si>
  <si>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</si>
  <si>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</si>
  <si>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</si>
  <si>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</si>
  <si>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</si>
  <si>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</si>
  <si>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</si>
  <si>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</si>
  <si>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</si>
  <si>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</si>
  <si>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</si>
  <si>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</si>
  <si>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</si>
  <si>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</si>
  <si>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</si>
  <si>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</si>
  <si>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</si>
  <si>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</si>
  <si>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</si>
  <si>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</si>
  <si>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</si>
  <si>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</si>
  <si>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</si>
  <si>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</si>
  <si>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</si>
  <si>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</si>
  <si>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</si>
  <si>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</si>
  <si>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</si>
  <si>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</si>
  <si>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</si>
  <si>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</si>
  <si>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</si>
  <si>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</si>
  <si>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</si>
  <si>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</si>
  <si>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</si>
  <si>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</si>
  <si>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</si>
  <si>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</si>
  <si>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</si>
  <si>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</si>
  <si>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</si>
  <si>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</si>
  <si>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</si>
  <si>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</si>
  <si>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</si>
  <si>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</si>
  <si>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</si>
  <si>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</si>
  <si>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</si>
  <si>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</si>
  <si>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</si>
  <si>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</si>
  <si>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</si>
  <si>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</si>
  <si>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</si>
  <si>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</si>
  <si>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</si>
  <si>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</si>
  <si>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</si>
  <si>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</si>
  <si>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</si>
  <si>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</si>
  <si>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</si>
  <si>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</si>
  <si>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</si>
  <si>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</si>
  <si>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</si>
  <si>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</si>
  <si>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</si>
  <si>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</si>
  <si>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</si>
  <si>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</si>
  <si>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</si>
  <si>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</si>
  <si>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</si>
  <si>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</si>
  <si>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</si>
  <si>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</si>
  <si>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</si>
  <si>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</si>
  <si>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</si>
  <si>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</si>
  <si>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</si>
  <si>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</si>
  <si>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</si>
  <si>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</si>
  <si>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</si>
  <si>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</si>
  <si>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</si>
  <si>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</si>
  <si>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</si>
  <si>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</si>
  <si>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</si>
  <si>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</si>
  <si>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</si>
  <si>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</si>
  <si>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</si>
  <si>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</si>
  <si>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</si>
  <si>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</si>
  <si>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</si>
  <si>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</si>
  <si>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</si>
  <si>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</si>
  <si>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</si>
  <si>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</si>
  <si>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</si>
  <si>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</si>
  <si>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</si>
  <si>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</si>
  <si>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</si>
  <si>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</si>
  <si>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</si>
  <si>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</si>
  <si>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</si>
  <si>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</si>
  <si>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</si>
  <si>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</si>
  <si>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</si>
  <si>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</si>
  <si>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</si>
  <si>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</si>
  <si>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</si>
  <si>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</si>
  <si>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</si>
  <si>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</si>
  <si>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</si>
  <si>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</si>
  <si>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</si>
  <si>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</si>
  <si>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</si>
  <si>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</si>
  <si>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</si>
  <si>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</si>
  <si>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</si>
  <si>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</si>
  <si>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</si>
  <si>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</si>
  <si>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</si>
  <si>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</si>
  <si>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</si>
  <si>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</si>
  <si>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</si>
  <si>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</si>
  <si>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</si>
  <si>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</si>
  <si>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</si>
  <si>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</si>
  <si>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</si>
  <si>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</si>
  <si>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</si>
  <si>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</si>
  <si>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</si>
  <si>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</si>
  <si>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</si>
  <si>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</si>
  <si>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</si>
  <si>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</si>
  <si>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</si>
  <si>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</si>
  <si>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</si>
  <si>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</si>
  <si>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</si>
  <si>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</si>
  <si>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</si>
  <si>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</si>
  <si>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</si>
  <si>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</si>
  <si>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</si>
  <si>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</si>
  <si>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</si>
  <si>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</si>
  <si>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</si>
  <si>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</si>
  <si>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</si>
  <si>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</si>
  <si>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</si>
  <si>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</si>
  <si>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</si>
  <si>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</si>
  <si>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</si>
  <si>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</si>
  <si>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</si>
  <si>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</si>
  <si>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</si>
  <si>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</si>
  <si>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</si>
  <si>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</si>
  <si>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</si>
  <si>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</si>
  <si>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</si>
  <si>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</si>
  <si>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</si>
  <si>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</si>
  <si>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</si>
  <si>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</si>
  <si>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</si>
  <si>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</si>
  <si>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</si>
  <si>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</si>
  <si>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</si>
  <si>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</si>
  <si>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</si>
  <si>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</si>
  <si>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</si>
  <si>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</si>
  <si>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</si>
  <si>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</si>
  <si>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</si>
  <si>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</si>
  <si>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</si>
  <si>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</si>
  <si>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</si>
  <si>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</si>
  <si>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</si>
  <si>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</si>
  <si>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</si>
  <si>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</si>
  <si>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</si>
  <si>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</si>
  <si>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</si>
  <si>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</si>
  <si>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</si>
  <si>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</si>
  <si>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</si>
  <si>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</si>
  <si>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</si>
  <si>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</si>
  <si>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</si>
  <si>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</si>
  <si>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</si>
  <si>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</si>
  <si>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</si>
  <si>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</si>
  <si>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</si>
  <si>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</si>
  <si>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</si>
  <si>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</si>
  <si>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</si>
  <si>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</si>
  <si>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</si>
  <si>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</si>
  <si>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</si>
  <si>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</si>
  <si>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</si>
  <si>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</si>
  <si>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</si>
  <si>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</si>
  <si>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</si>
  <si>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</si>
  <si>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</si>
  <si>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</si>
  <si>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</si>
  <si>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</si>
  <si>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</si>
  <si>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</si>
  <si>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</si>
  <si>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</si>
  <si>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</si>
  <si>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</si>
  <si>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</si>
  <si>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</si>
  <si>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</si>
  <si>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</si>
  <si>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</si>
  <si>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</si>
  <si>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</si>
  <si>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</si>
  <si>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</si>
  <si>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</si>
  <si>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</si>
  <si>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</si>
  <si>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</si>
  <si>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</si>
  <si>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</si>
  <si>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</si>
  <si>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</si>
  <si>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</si>
  <si>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</si>
  <si>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</si>
  <si>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</si>
  <si>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</si>
  <si>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</si>
  <si>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</si>
  <si>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</si>
  <si>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</si>
  <si>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</si>
  <si>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</si>
  <si>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</si>
  <si>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</si>
  <si>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</si>
  <si>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</si>
  <si>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</si>
  <si>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</si>
  <si>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</si>
  <si>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</si>
  <si>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</si>
  <si>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</si>
  <si>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</si>
  <si>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</si>
  <si>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</si>
  <si>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</si>
  <si>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</si>
  <si>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</si>
  <si>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</si>
  <si>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</si>
  <si>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</si>
  <si>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</si>
  <si>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</si>
  <si>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</si>
  <si>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</si>
  <si>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</si>
  <si>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</si>
  <si>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</si>
  <si>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</si>
  <si>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</si>
  <si>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</si>
  <si>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</si>
  <si>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</si>
  <si>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</si>
  <si>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</si>
  <si>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</si>
  <si>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</si>
  <si>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</si>
  <si>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</si>
  <si>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</si>
  <si>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</si>
  <si>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</si>
  <si>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</si>
  <si>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</si>
  <si>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</si>
  <si>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</si>
  <si>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</si>
  <si>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</si>
  <si>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</si>
  <si>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</si>
  <si>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</si>
  <si>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</si>
  <si>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</si>
  <si>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</si>
  <si>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</si>
  <si>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</si>
  <si>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</si>
  <si>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</si>
  <si>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</si>
  <si>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</si>
  <si>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</si>
  <si>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</si>
  <si>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</si>
  <si>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</si>
  <si>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</si>
  <si>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</si>
  <si>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</si>
  <si>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</si>
  <si>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</si>
  <si>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</si>
  <si>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</si>
  <si>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</si>
  <si>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</si>
  <si>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</si>
  <si>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</si>
  <si>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</si>
  <si>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</si>
  <si>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</si>
  <si>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</si>
  <si>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</si>
  <si>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</si>
  <si>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</si>
  <si>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</si>
  <si>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</si>
  <si>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</si>
  <si>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</si>
  <si>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</si>
  <si>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</si>
  <si>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</si>
  <si>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</si>
  <si>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</si>
  <si>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</si>
  <si>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</si>
  <si>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</si>
  <si>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</si>
  <si>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</si>
  <si>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</si>
  <si>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</si>
  <si>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</si>
  <si>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</si>
  <si>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</si>
  <si>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</si>
  <si>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</si>
  <si>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</si>
  <si>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</si>
  <si>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</si>
  <si>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</si>
  <si>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</si>
  <si>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</si>
  <si>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</si>
  <si>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</si>
  <si>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</si>
  <si>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</si>
  <si>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</si>
  <si>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</si>
  <si>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</si>
  <si>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</si>
  <si>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</si>
  <si>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</si>
  <si>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</si>
  <si>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</si>
  <si>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</si>
  <si>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</si>
  <si>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</si>
  <si>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</si>
  <si>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</si>
  <si>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</si>
  <si>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</si>
  <si>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</si>
  <si>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</si>
  <si>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</si>
  <si>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</si>
  <si>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</si>
  <si>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</si>
  <si>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</si>
  <si>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</si>
  <si>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</si>
  <si>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</si>
  <si>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</si>
  <si>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</si>
  <si>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</si>
  <si>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</si>
  <si>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</si>
  <si>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</si>
  <si>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</si>
  <si>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</si>
  <si>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</si>
  <si>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</si>
  <si>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</si>
  <si>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</si>
  <si>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</si>
  <si>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</si>
  <si>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</si>
  <si>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</si>
  <si>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</si>
  <si>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</si>
  <si>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</si>
  <si>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</si>
  <si>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</si>
  <si>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</si>
  <si>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</si>
  <si>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</si>
  <si>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</si>
  <si>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</si>
  <si>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</si>
  <si>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</si>
  <si>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</si>
  <si>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</si>
  <si>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</si>
  <si>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</si>
  <si>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</si>
  <si>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</si>
  <si>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</si>
  <si>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</si>
  <si>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</si>
  <si>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</si>
  <si>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</si>
  <si>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</si>
  <si>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</si>
  <si>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</si>
  <si>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</si>
  <si>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</si>
  <si>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</si>
  <si>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</si>
  <si>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</si>
  <si>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</si>
  <si>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</si>
  <si>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</si>
  <si>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</si>
  <si>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</si>
  <si>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</si>
  <si>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</si>
  <si>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</si>
  <si>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</si>
  <si>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</si>
  <si>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</si>
  <si>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</si>
  <si>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</si>
  <si>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</si>
  <si>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</si>
  <si>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</si>
  <si>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</si>
  <si>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</si>
  <si>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</si>
  <si>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</si>
  <si>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</si>
  <si>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</si>
  <si>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</si>
  <si>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</si>
  <si>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</si>
  <si>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</si>
  <si>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</si>
  <si>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</si>
  <si>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</si>
  <si>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</si>
  <si>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</si>
  <si>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</si>
  <si>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</si>
  <si>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</si>
  <si>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</si>
  <si>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</si>
  <si>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</si>
  <si>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</si>
  <si>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</si>
  <si>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</si>
  <si>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</si>
  <si>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</si>
  <si>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</si>
  <si>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</si>
  <si>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</si>
  <si>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</si>
  <si>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</si>
  <si>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</si>
  <si>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</si>
  <si>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</si>
  <si>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</si>
  <si>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</si>
  <si>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</si>
  <si>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</si>
  <si>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</si>
  <si>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</si>
  <si>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</si>
  <si>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</si>
  <si>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</si>
  <si>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</si>
  <si>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</si>
  <si>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</si>
  <si>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</si>
  <si>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</si>
  <si>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</si>
  <si>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</si>
  <si>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</si>
  <si>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</si>
  <si>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</si>
  <si>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</si>
  <si>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</si>
  <si>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</si>
  <si>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</si>
  <si>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</si>
  <si>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</si>
  <si>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</si>
  <si>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</si>
  <si>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</si>
  <si>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</si>
  <si>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</si>
  <si>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</si>
  <si>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</si>
  <si>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</si>
  <si>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</si>
  <si>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</si>
  <si>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</si>
  <si>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</si>
  <si>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</si>
  <si>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</si>
  <si>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</si>
  <si>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</si>
  <si>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</si>
  <si>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</si>
  <si>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</si>
  <si>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</si>
  <si>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</si>
  <si>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</si>
  <si>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</si>
  <si>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</si>
  <si>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</si>
  <si>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</si>
  <si>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</si>
  <si>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</si>
  <si>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</si>
  <si>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</si>
  <si>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</si>
  <si>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</si>
  <si>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</si>
  <si>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</si>
  <si>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</si>
  <si>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</si>
  <si>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</si>
  <si>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</si>
  <si>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</si>
  <si>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</si>
  <si>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</si>
  <si>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</si>
  <si>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</si>
  <si>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</si>
  <si>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</si>
  <si>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</si>
  <si>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</si>
  <si>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</si>
  <si>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</si>
  <si>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</si>
  <si>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</si>
  <si>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</si>
  <si>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</si>
  <si>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</si>
  <si>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</si>
  <si>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</si>
  <si>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</si>
  <si>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</si>
  <si>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</si>
  <si>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</si>
  <si>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</si>
  <si>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</si>
  <si>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</si>
  <si>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</si>
  <si>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</si>
  <si>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</si>
  <si>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</si>
  <si>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</si>
  <si>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</si>
  <si>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</si>
  <si>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</si>
  <si>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</si>
  <si>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</si>
  <si>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</si>
  <si>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</si>
  <si>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</si>
  <si>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</si>
  <si>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</si>
  <si>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</si>
  <si>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</si>
  <si>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</si>
  <si>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</si>
  <si>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</si>
  <si>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</si>
  <si>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</si>
  <si>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</si>
  <si>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</si>
  <si>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</si>
  <si>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</si>
  <si>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</si>
  <si>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</si>
  <si>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</si>
  <si>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</si>
  <si>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</si>
  <si>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</si>
  <si>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</si>
  <si>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</si>
  <si>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</si>
  <si>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</si>
  <si>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</si>
  <si>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</si>
  <si>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</si>
  <si>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</si>
  <si>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</si>
  <si>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</si>
  <si>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</si>
  <si>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</si>
  <si>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</si>
  <si>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</si>
  <si>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</si>
  <si>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</si>
  <si>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</si>
  <si>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</si>
  <si>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</si>
  <si>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</si>
  <si>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</si>
  <si>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</si>
  <si>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</si>
  <si>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</si>
  <si>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</si>
  <si>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</si>
  <si>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</si>
  <si>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</si>
  <si>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</si>
  <si>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</si>
  <si>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</si>
  <si>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</si>
  <si>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</si>
  <si>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</si>
  <si>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</si>
  <si>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</si>
  <si>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</si>
  <si>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</si>
  <si>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</si>
  <si>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</si>
  <si>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</si>
  <si>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</si>
  <si>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</si>
  <si>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</si>
  <si>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</si>
  <si>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</si>
  <si>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</si>
  <si>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</si>
  <si>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</si>
  <si>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</si>
  <si>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</si>
  <si>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</si>
  <si>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</si>
  <si>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</si>
  <si>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</si>
  <si>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</si>
  <si>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</si>
  <si>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</si>
  <si>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</si>
  <si>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</si>
  <si>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</si>
  <si>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</si>
  <si>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</si>
  <si>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</si>
  <si>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</si>
  <si>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</si>
  <si>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</si>
  <si>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</si>
  <si>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</si>
  <si>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</si>
  <si>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</si>
  <si>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</si>
  <si>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</si>
  <si>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</si>
  <si>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</si>
  <si>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</si>
  <si>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</si>
  <si>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</si>
  <si>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</si>
  <si>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</si>
  <si>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</si>
  <si>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</si>
  <si>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</si>
  <si>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</si>
  <si>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</si>
  <si>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</si>
  <si>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</si>
  <si>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</si>
  <si>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</si>
  <si>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</si>
  <si>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</si>
  <si>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</si>
  <si>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</si>
  <si>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</si>
  <si>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</si>
  <si>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</si>
  <si>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</si>
  <si>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</si>
  <si>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</si>
  <si>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</si>
  <si>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</si>
  <si>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</si>
  <si>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</si>
  <si>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</si>
  <si>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</si>
  <si>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</si>
  <si>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</si>
  <si>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</si>
  <si>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</si>
  <si>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</si>
  <si>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</si>
  <si>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</si>
  <si>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</si>
  <si>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</si>
  <si>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</si>
  <si>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</si>
  <si>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</si>
  <si>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</si>
  <si>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</si>
  <si>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</si>
  <si>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</si>
  <si>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</si>
  <si>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</si>
  <si>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</si>
  <si>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</si>
  <si>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</si>
  <si>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</si>
  <si>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</si>
  <si>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</si>
  <si>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</si>
  <si>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</si>
  <si>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</si>
  <si>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</si>
  <si>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</si>
  <si>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</si>
  <si>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</si>
  <si>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</si>
  <si>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</si>
  <si>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</si>
  <si>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</si>
  <si>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</si>
  <si>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</si>
  <si>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</si>
  <si>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</si>
  <si>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</si>
  <si>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</si>
  <si>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</si>
  <si>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</si>
  <si>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</si>
  <si>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</si>
  <si>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</si>
  <si>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</si>
  <si>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</si>
  <si>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</si>
  <si>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</si>
  <si>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</si>
  <si>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</si>
  <si>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</si>
  <si>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</si>
  <si>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</si>
  <si>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</si>
  <si>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</si>
  <si>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</si>
  <si>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</si>
  <si>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</si>
  <si>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</si>
  <si>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</si>
  <si>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</si>
  <si>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</si>
  <si>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</si>
  <si>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</si>
  <si>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</si>
  <si>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</si>
  <si>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</si>
  <si>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</si>
  <si>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</si>
  <si>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</si>
  <si>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</si>
  <si>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</si>
  <si>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</si>
  <si>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</si>
  <si>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</si>
  <si>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</si>
  <si>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</si>
  <si>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</si>
  <si>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</si>
  <si>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</si>
  <si>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</si>
  <si>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</si>
  <si>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</si>
  <si>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</si>
  <si>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</si>
  <si>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</si>
  <si>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</si>
  <si>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</si>
  <si>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</si>
  <si>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</si>
  <si>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</si>
  <si>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</si>
  <si>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</si>
  <si>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</si>
  <si>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</si>
  <si>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</si>
  <si>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</si>
  <si>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</si>
  <si>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</si>
  <si>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</si>
  <si>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</si>
  <si>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</si>
  <si>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</si>
  <si>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</si>
  <si>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</si>
  <si>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</si>
  <si>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</si>
  <si>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</si>
  <si>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</si>
  <si>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</si>
  <si>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</si>
  <si>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</si>
  <si>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</si>
  <si>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</si>
  <si>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</si>
  <si>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</si>
  <si>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</si>
  <si>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</si>
  <si>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</si>
  <si>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</si>
  <si>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</si>
  <si>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</si>
  <si>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</si>
  <si>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</si>
  <si>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</si>
  <si>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</si>
  <si>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</si>
  <si>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</si>
  <si>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</si>
  <si>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</si>
  <si>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</si>
  <si>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</si>
  <si>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</si>
  <si>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</si>
  <si>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</si>
  <si>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</si>
  <si>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</si>
  <si>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</si>
  <si>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</si>
  <si>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</si>
  <si>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</si>
  <si>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</si>
  <si>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</si>
  <si>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</si>
  <si>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</si>
  <si>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</si>
  <si>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</si>
  <si>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</si>
  <si>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</si>
  <si>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</si>
  <si>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</si>
  <si>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</si>
  <si>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</si>
  <si>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</si>
  <si>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</si>
  <si>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</si>
  <si>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</si>
  <si>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</si>
  <si>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</si>
  <si>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</si>
  <si>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</si>
  <si>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</si>
  <si>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</si>
  <si>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</si>
  <si>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</si>
  <si>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</si>
  <si>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</si>
  <si>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</si>
  <si>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</si>
  <si>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</si>
  <si>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</si>
  <si>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</si>
  <si>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</si>
  <si>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</si>
  <si>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</si>
  <si>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</si>
  <si>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</si>
  <si>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</si>
  <si>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</si>
  <si>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</si>
  <si>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</si>
  <si>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</si>
  <si>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</si>
  <si>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</si>
  <si>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</si>
  <si>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</si>
  <si>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</si>
  <si>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</si>
  <si>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</si>
  <si>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</si>
  <si>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</si>
  <si>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</si>
  <si>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</si>
  <si>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</si>
  <si>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</si>
  <si>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</si>
  <si>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</si>
  <si>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</si>
  <si>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</si>
  <si>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</si>
  <si>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</si>
  <si>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</si>
  <si>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</si>
  <si>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</si>
  <si>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</si>
  <si>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</si>
  <si>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</si>
  <si>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</si>
  <si>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</si>
  <si>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</si>
  <si>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</si>
  <si>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</si>
  <si>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</si>
  <si>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</si>
  <si>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</si>
  <si>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</si>
  <si>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</si>
  <si>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</si>
  <si>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</si>
  <si>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</si>
  <si>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</si>
  <si>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</si>
  <si>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</si>
  <si>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</si>
  <si>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</si>
  <si>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</si>
  <si>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</si>
  <si>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</si>
  <si>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</si>
  <si>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</si>
  <si>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</si>
  <si>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</si>
  <si>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</si>
  <si>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</si>
  <si>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</si>
  <si>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</si>
  <si>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</si>
  <si>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</si>
  <si>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</si>
  <si>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</si>
  <si>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</si>
  <si>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</si>
  <si>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</si>
  <si>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</si>
  <si>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</si>
  <si>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</si>
  <si>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</si>
  <si>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</si>
  <si>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</si>
  <si>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</si>
  <si>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</si>
  <si>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</si>
  <si>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</si>
  <si>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</si>
  <si>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</si>
  <si>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</si>
  <si>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</si>
  <si>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</si>
  <si>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</si>
  <si>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</si>
  <si>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</si>
  <si>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</si>
  <si>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</si>
  <si>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</si>
  <si>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</si>
  <si>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</si>
  <si>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</si>
  <si>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</si>
  <si>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</si>
  <si>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</si>
  <si>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</si>
  <si>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</si>
  <si>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</si>
  <si>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</si>
  <si>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</si>
  <si>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</si>
  <si>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</si>
  <si>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</si>
  <si>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</si>
  <si>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</si>
  <si>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</si>
  <si>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</si>
  <si>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</si>
  <si>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</si>
  <si>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</si>
  <si>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</si>
  <si>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</si>
  <si>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</si>
  <si>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</si>
  <si>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</si>
  <si>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</si>
  <si>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</si>
  <si>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</si>
  <si>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</si>
  <si>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</si>
  <si>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</si>
  <si>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</si>
  <si>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</si>
  <si>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</si>
  <si>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</si>
  <si>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</si>
  <si>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</si>
  <si>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</si>
  <si>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</si>
  <si>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</si>
  <si>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</si>
  <si>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</si>
  <si>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</si>
  <si>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</si>
  <si>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</si>
  <si>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</si>
  <si>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</si>
  <si>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</si>
  <si>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</si>
  <si>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</si>
  <si>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</si>
  <si>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</si>
  <si>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</si>
  <si>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</si>
  <si>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</si>
  <si>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</si>
  <si>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</si>
  <si>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</si>
  <si>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</si>
  <si>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</si>
  <si>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</si>
  <si>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</si>
  <si>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</si>
  <si>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</si>
  <si>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</si>
  <si>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</si>
  <si>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</si>
  <si>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</si>
  <si>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</si>
  <si>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</si>
  <si>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</si>
  <si>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</si>
  <si>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</si>
  <si>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</si>
  <si>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</si>
  <si>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</si>
  <si>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</si>
  <si>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</si>
  <si>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</si>
  <si>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</si>
  <si>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</si>
  <si>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</si>
  <si>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</si>
  <si>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</si>
  <si>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</si>
  <si>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</si>
  <si>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</si>
  <si>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</si>
  <si>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</si>
  <si>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</si>
  <si>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</si>
  <si>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</si>
  <si>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</si>
  <si>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</si>
  <si>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</si>
  <si>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</si>
  <si>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</si>
  <si>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</si>
  <si>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</si>
  <si>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</si>
  <si>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</si>
  <si>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</si>
  <si>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</si>
  <si>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</si>
  <si>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</si>
  <si>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</si>
  <si>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</si>
  <si>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</si>
  <si>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</si>
  <si>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</si>
  <si>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</si>
  <si>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</si>
  <si>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</si>
  <si>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</si>
  <si>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</si>
  <si>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</si>
  <si>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</si>
  <si>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</si>
  <si>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</si>
  <si>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</si>
  <si>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</si>
  <si>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</si>
  <si>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</si>
  <si>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</si>
  <si>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</si>
  <si>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</si>
  <si>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</si>
  <si>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</si>
  <si>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</si>
  <si>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</si>
  <si>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</si>
  <si>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</si>
  <si>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</si>
  <si>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</si>
  <si>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</si>
  <si>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</si>
  <si>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</si>
  <si>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</si>
  <si>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</si>
  <si>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</si>
  <si>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</si>
  <si>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</si>
  <si>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</si>
  <si>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</si>
  <si>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</si>
  <si>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</si>
  <si>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</si>
  <si>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</si>
  <si>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</si>
  <si>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</si>
  <si>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</si>
  <si>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</si>
  <si>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</si>
  <si>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</si>
  <si>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</si>
  <si>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</si>
  <si>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</si>
  <si>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</si>
  <si>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</si>
  <si>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</si>
  <si>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</si>
  <si>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</si>
  <si>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</si>
  <si>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</si>
  <si>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</si>
  <si>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</si>
  <si>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</si>
  <si>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</si>
  <si>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</si>
  <si>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</si>
  <si>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</si>
  <si>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</si>
  <si>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</si>
  <si>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</si>
  <si>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</si>
  <si>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</si>
  <si>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</si>
  <si>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</si>
  <si>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</si>
  <si>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</si>
  <si>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</si>
  <si>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</si>
  <si>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</si>
  <si>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</si>
  <si>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</si>
  <si>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</si>
  <si>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</si>
  <si>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</si>
  <si>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</si>
  <si>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</si>
  <si>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</si>
  <si>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</si>
  <si>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</si>
  <si>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</si>
  <si>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</si>
  <si>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</si>
  <si>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</si>
  <si>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</si>
  <si>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</si>
  <si>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</si>
  <si>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</si>
  <si>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</si>
  <si>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</si>
  <si>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</si>
  <si>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</si>
  <si>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</si>
  <si>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</si>
  <si>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</si>
  <si>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</si>
  <si>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</si>
  <si>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</si>
  <si>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</si>
  <si>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</si>
  <si>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</si>
  <si>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</si>
  <si>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</si>
  <si>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</si>
  <si>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</si>
  <si>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</si>
  <si>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</si>
  <si>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</si>
  <si>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</si>
  <si>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</si>
  <si>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</si>
  <si>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</si>
  <si>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</si>
  <si>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</si>
  <si>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</si>
  <si>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</si>
  <si>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</si>
  <si>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</si>
  <si>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</si>
  <si>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</si>
  <si>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</si>
  <si>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</si>
  <si>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</si>
  <si>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</si>
  <si>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</si>
  <si>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</si>
  <si>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</si>
  <si>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</si>
  <si>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</si>
  <si>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</si>
  <si>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</si>
  <si>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</si>
  <si>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</si>
  <si>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</si>
  <si>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</si>
  <si>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</si>
  <si>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</si>
  <si>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</si>
  <si>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</si>
  <si>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</si>
  <si>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</si>
  <si>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</si>
  <si>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</si>
  <si>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</si>
  <si>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</si>
  <si>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</si>
  <si>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</si>
  <si>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</si>
  <si>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</si>
  <si>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</si>
  <si>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</si>
  <si>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</si>
  <si>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</si>
  <si>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</si>
  <si>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</si>
  <si>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</si>
  <si>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</si>
  <si>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</si>
  <si>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</si>
  <si>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</si>
  <si>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</si>
  <si>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</si>
  <si>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</si>
  <si>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</si>
  <si>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</si>
  <si>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</si>
  <si>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</si>
  <si>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</si>
  <si>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</si>
  <si>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</si>
  <si>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</si>
  <si>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</si>
  <si>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</si>
  <si>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</si>
  <si>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</si>
  <si>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</si>
  <si>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</si>
  <si>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</si>
  <si>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</si>
  <si>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</si>
  <si>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</si>
  <si>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</si>
  <si>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</si>
  <si>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</si>
  <si>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</si>
  <si>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</si>
  <si>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</si>
  <si>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</si>
  <si>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</si>
  <si>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</si>
  <si>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</si>
  <si>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</si>
  <si>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</si>
  <si>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</si>
  <si>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</si>
  <si>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</si>
  <si>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</si>
  <si>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</si>
  <si>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</si>
  <si>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</si>
  <si>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</si>
  <si>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</si>
  <si>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</si>
  <si>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</si>
  <si>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</si>
  <si>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</si>
  <si>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</si>
  <si>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</si>
  <si>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</si>
  <si>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</si>
  <si>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</si>
  <si>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</si>
  <si>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</si>
  <si>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</si>
  <si>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</si>
  <si>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</si>
  <si>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</si>
  <si>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</si>
  <si>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</si>
  <si>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</si>
  <si>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</si>
  <si>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</si>
  <si>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</si>
  <si>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</si>
  <si>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</si>
  <si>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</si>
  <si>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</si>
  <si>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</si>
  <si>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</si>
  <si>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</si>
  <si>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</si>
  <si>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</si>
  <si>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</si>
  <si>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</si>
  <si>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</si>
  <si>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</si>
  <si>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</si>
  <si>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</si>
  <si>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</si>
  <si>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</si>
  <si>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</si>
  <si>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</si>
  <si>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</si>
  <si>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</si>
  <si>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</si>
  <si>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</si>
  <si>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</si>
  <si>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</si>
  <si>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</si>
  <si>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</si>
  <si>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</si>
  <si>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</si>
  <si>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</si>
  <si>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</si>
  <si>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</si>
  <si>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</si>
  <si>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</si>
  <si>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</si>
  <si>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</si>
  <si>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</si>
  <si>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</si>
  <si>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</si>
  <si>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</si>
  <si>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</si>
  <si>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</si>
  <si>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</si>
  <si>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</si>
  <si>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</si>
  <si>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</si>
  <si>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</si>
  <si>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</si>
  <si>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</si>
  <si>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</si>
  <si>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</si>
  <si>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</si>
  <si>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</si>
  <si>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</si>
  <si>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</si>
  <si>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</si>
  <si>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</si>
  <si>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</si>
  <si>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</si>
  <si>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</si>
  <si>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</si>
  <si>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</si>
  <si>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</si>
  <si>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</si>
  <si>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</si>
  <si>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</si>
  <si>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</si>
  <si>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</si>
  <si>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</si>
  <si>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</si>
  <si>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</si>
  <si>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</si>
  <si>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</si>
  <si>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</si>
  <si>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</si>
  <si>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</si>
  <si>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</si>
  <si>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</si>
  <si>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</si>
  <si>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</si>
  <si>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</si>
  <si>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</si>
  <si>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</si>
  <si>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</si>
  <si>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</si>
  <si>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</si>
  <si>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</si>
  <si>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</si>
  <si>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</si>
  <si>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</si>
  <si>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</si>
  <si>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</si>
  <si>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</si>
  <si>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</si>
  <si>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</si>
  <si>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</si>
  <si>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</si>
  <si>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</si>
  <si>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</si>
  <si>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</si>
  <si>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</si>
  <si>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</si>
  <si>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</si>
  <si>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</si>
  <si>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</si>
  <si>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</si>
  <si>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</si>
  <si>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</si>
  <si>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</si>
  <si>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</si>
  <si>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</si>
  <si>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</si>
  <si>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</si>
  <si>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</si>
  <si>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</si>
  <si>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</si>
  <si>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</si>
  <si>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</si>
  <si>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</si>
  <si>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</si>
  <si>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</si>
  <si>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</si>
  <si>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</si>
  <si>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</si>
  <si>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</si>
  <si>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</si>
  <si>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</si>
  <si>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</si>
  <si>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</si>
  <si>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</si>
  <si>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</si>
  <si>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</si>
  <si>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</si>
  <si>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</si>
  <si>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</si>
  <si>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</si>
  <si>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</si>
  <si>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</si>
  <si>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</si>
  <si>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</si>
  <si>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</si>
  <si>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</si>
  <si>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</si>
  <si>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</si>
  <si>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</si>
  <si>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</si>
  <si>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</si>
  <si>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</si>
  <si>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</si>
  <si>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</si>
  <si>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</si>
  <si>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</si>
  <si>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</si>
  <si>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</si>
  <si>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</si>
  <si>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</si>
  <si>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</si>
  <si>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</si>
  <si>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</si>
  <si>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</si>
  <si>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</si>
  <si>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</si>
  <si>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</si>
  <si>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</si>
  <si>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</si>
  <si>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</si>
  <si>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</si>
  <si>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</si>
  <si>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</si>
  <si>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</si>
  <si>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</si>
  <si>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</si>
  <si>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</si>
  <si>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</si>
  <si>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</si>
  <si>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</si>
  <si>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</si>
  <si>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</si>
  <si>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</si>
  <si>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</si>
  <si>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</si>
  <si>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</si>
  <si>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</si>
  <si>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</si>
  <si>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</si>
  <si>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</si>
  <si>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</si>
  <si>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</si>
  <si>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</si>
  <si>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</si>
  <si>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</si>
  <si>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</si>
  <si>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</si>
  <si>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</si>
  <si>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</si>
  <si>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</si>
  <si>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</si>
  <si>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</si>
  <si>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</si>
  <si>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</si>
  <si>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</si>
  <si>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</si>
  <si>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</si>
  <si>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</si>
  <si>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</si>
  <si>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</si>
  <si>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</si>
  <si>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</si>
  <si>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</si>
  <si>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</si>
  <si>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</si>
  <si>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</si>
  <si>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</si>
  <si>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</si>
  <si>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</si>
  <si>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</si>
  <si>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</si>
  <si>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</si>
  <si>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</si>
  <si>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</si>
  <si>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</si>
  <si>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</si>
  <si>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</si>
  <si>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</si>
  <si>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</si>
  <si>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</si>
  <si>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</si>
  <si>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</si>
  <si>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</si>
  <si>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</si>
  <si>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</si>
  <si>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</si>
  <si>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</si>
  <si>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</si>
  <si>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</si>
  <si>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</si>
  <si>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</si>
  <si>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</si>
  <si>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</si>
  <si>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</si>
  <si>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</si>
  <si>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</si>
  <si>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</si>
  <si>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</si>
  <si>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</si>
  <si>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</si>
  <si>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</si>
  <si>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</si>
  <si>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</si>
  <si>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</si>
  <si>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</si>
  <si>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</si>
  <si>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</si>
  <si>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</si>
  <si>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</si>
  <si>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</si>
  <si>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</si>
  <si>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</si>
  <si>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</si>
  <si>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</si>
  <si>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</si>
  <si>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</si>
  <si>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</si>
  <si>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</si>
  <si>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</si>
  <si>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</si>
  <si>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</si>
  <si>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</si>
  <si>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</si>
  <si>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</si>
  <si>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</si>
  <si>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</si>
  <si>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</si>
  <si>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</si>
  <si>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</si>
  <si>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</si>
  <si>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</si>
  <si>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</si>
  <si>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</si>
  <si>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</si>
  <si>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</si>
  <si>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</si>
  <si>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</si>
  <si>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</si>
  <si>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</si>
  <si>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</si>
  <si>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</si>
  <si>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</si>
  <si>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</si>
  <si>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</si>
  <si>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</si>
  <si>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</si>
  <si>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</si>
  <si>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</si>
  <si>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</si>
  <si>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</si>
  <si>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</si>
  <si>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</si>
  <si>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</si>
  <si>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</si>
  <si>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</si>
  <si>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</si>
  <si>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</si>
  <si>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</si>
  <si>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</si>
  <si>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</si>
  <si>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</si>
  <si>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</si>
  <si>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</si>
  <si>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</si>
  <si>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</si>
  <si>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</si>
  <si>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</si>
  <si>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</si>
  <si>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</si>
  <si>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</si>
  <si>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</si>
  <si>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</si>
  <si>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</si>
  <si>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</si>
  <si>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</si>
  <si>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</si>
  <si>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</si>
  <si>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</si>
  <si>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</si>
  <si>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</si>
  <si>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</si>
  <si>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</si>
  <si>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</si>
  <si>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</si>
  <si>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</si>
  <si>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</si>
  <si>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</si>
  <si>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</si>
  <si>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</si>
  <si>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</si>
  <si>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</si>
  <si>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</si>
  <si>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</si>
  <si>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</si>
  <si>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</si>
  <si>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</si>
  <si>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</si>
  <si>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</si>
  <si>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</si>
  <si>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</si>
  <si>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</si>
  <si>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</si>
  <si>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</si>
  <si>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</si>
  <si>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</si>
  <si>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</si>
  <si>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</si>
  <si>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</si>
  <si>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</si>
  <si>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</si>
  <si>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</si>
  <si>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</si>
  <si>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</si>
  <si>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</si>
  <si>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</si>
  <si>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</si>
  <si>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</si>
  <si>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</si>
  <si>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</si>
  <si>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</si>
  <si>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</si>
  <si>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</si>
  <si>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</si>
  <si>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</si>
  <si>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</si>
  <si>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</si>
  <si>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</si>
  <si>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</si>
  <si>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</si>
  <si>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</si>
  <si>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</si>
  <si>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</si>
  <si>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</si>
  <si>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</si>
  <si>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</si>
  <si>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</si>
  <si>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</si>
  <si>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</si>
  <si>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</si>
  <si>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</si>
  <si>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</si>
  <si>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</si>
  <si>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</si>
  <si>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</si>
  <si>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</si>
  <si>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</si>
  <si>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</si>
  <si>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</si>
  <si>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</si>
  <si>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</si>
  <si>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</si>
  <si>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</si>
  <si>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</si>
  <si>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</si>
  <si>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</si>
  <si>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</si>
  <si>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</si>
  <si>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</si>
  <si>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</si>
  <si>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</si>
  <si>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</si>
  <si>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</si>
  <si>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</si>
  <si>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</si>
  <si>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</si>
  <si>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</si>
  <si>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</si>
  <si>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</si>
  <si>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</si>
  <si>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</si>
  <si>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</si>
  <si>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</si>
  <si>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</si>
  <si>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</si>
  <si>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</si>
  <si>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</si>
  <si>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</si>
  <si>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</si>
  <si>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</si>
  <si>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</si>
  <si>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</si>
  <si>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</si>
  <si>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</si>
  <si>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</si>
  <si>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</si>
  <si>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</si>
  <si>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</si>
  <si>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</si>
  <si>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</si>
  <si>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</si>
  <si>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</si>
  <si>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</si>
  <si>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</si>
  <si>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</si>
  <si>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</si>
  <si>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</si>
  <si>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</si>
  <si>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</si>
  <si>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</si>
  <si>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</si>
  <si>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</si>
  <si>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</si>
  <si>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</si>
  <si>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</si>
  <si>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</si>
  <si>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</si>
  <si>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</si>
  <si>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</si>
  <si>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</si>
  <si>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</si>
  <si>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</si>
  <si>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</si>
  <si>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</si>
  <si>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</si>
  <si>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</si>
  <si>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</si>
  <si>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</si>
  <si>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</si>
  <si>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</si>
  <si>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</si>
  <si>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</si>
  <si>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</si>
  <si>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</si>
  <si>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</si>
  <si>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</si>
  <si>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</si>
  <si>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</si>
  <si>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</si>
  <si>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</si>
  <si>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</si>
  <si>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</si>
  <si>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</si>
  <si>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</si>
  <si>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</si>
  <si>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</si>
  <si>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</si>
  <si>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</si>
  <si>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</si>
  <si>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</si>
  <si>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</si>
  <si>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</si>
  <si>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</si>
  <si>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</si>
  <si>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</si>
  <si>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</si>
  <si>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</si>
  <si>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</si>
  <si>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</si>
  <si>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</si>
  <si>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</si>
  <si>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</si>
  <si>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</si>
  <si>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</si>
  <si>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</si>
  <si>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</si>
  <si>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</si>
  <si>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</si>
  <si>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</si>
  <si>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</si>
  <si>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</si>
  <si>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</si>
  <si>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</si>
  <si>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</si>
  <si>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</si>
  <si>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</si>
  <si>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</si>
  <si>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</si>
  <si>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</si>
  <si>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</si>
  <si>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</si>
  <si>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</si>
  <si>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</si>
  <si>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</si>
  <si>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</si>
  <si>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</si>
  <si>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</si>
  <si>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</si>
  <si>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</si>
  <si>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</si>
  <si>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</si>
  <si>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</si>
  <si>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</si>
  <si>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</si>
  <si>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</si>
  <si>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</si>
  <si>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</si>
  <si>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</si>
  <si>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</si>
  <si>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</si>
  <si>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</si>
  <si>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</si>
  <si>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</si>
  <si>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</si>
  <si>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</si>
  <si>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</si>
  <si>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</si>
  <si>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</si>
  <si>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</si>
  <si>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</si>
  <si>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</si>
  <si>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</si>
  <si>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</si>
  <si>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</si>
  <si>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</si>
  <si>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</si>
  <si>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</si>
  <si>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</si>
  <si>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</si>
  <si>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</si>
  <si>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</si>
  <si>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</si>
  <si>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</si>
  <si>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</si>
  <si>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</si>
  <si>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</si>
  <si>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</si>
  <si>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</si>
  <si>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</si>
  <si>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</si>
  <si>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</si>
  <si>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</si>
  <si>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</si>
  <si>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</si>
  <si>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</si>
  <si>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</si>
  <si>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</si>
  <si>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</si>
  <si>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</si>
  <si>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</si>
  <si>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</si>
  <si>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</si>
  <si>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</si>
  <si>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</si>
  <si>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</si>
  <si>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</si>
  <si>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</si>
  <si>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</si>
  <si>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</si>
  <si>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</si>
  <si>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</si>
  <si>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</si>
  <si>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</si>
  <si>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</si>
  <si>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</si>
  <si>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</si>
  <si>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</si>
  <si>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</si>
  <si>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</si>
  <si>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</si>
  <si>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</si>
  <si>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</si>
  <si>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</si>
  <si>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</si>
  <si>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</si>
  <si>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</si>
  <si>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</si>
  <si>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</si>
  <si>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</si>
  <si>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</si>
  <si>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</si>
  <si>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</si>
  <si>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</si>
  <si>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</si>
  <si>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</si>
  <si>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</si>
  <si>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</si>
  <si>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</si>
  <si>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</si>
  <si>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</si>
  <si>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</si>
  <si>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</si>
  <si>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</si>
  <si>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</si>
  <si>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</si>
  <si>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</si>
  <si>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</si>
  <si>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</si>
  <si>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</si>
  <si>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</si>
  <si>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</si>
  <si>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</si>
  <si>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</si>
  <si>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</si>
  <si>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</si>
  <si>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</si>
  <si>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</si>
  <si>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</si>
  <si>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</si>
  <si>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</si>
  <si>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</si>
  <si>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</si>
  <si>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</si>
  <si>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</si>
  <si>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</si>
  <si>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</si>
  <si>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</si>
  <si>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</si>
  <si>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</si>
  <si>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</si>
  <si>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</si>
  <si>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</si>
  <si>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</si>
  <si>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</si>
  <si>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</si>
  <si>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</si>
  <si>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</si>
  <si>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</si>
  <si>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</si>
  <si>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</si>
  <si>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</si>
  <si>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</si>
  <si>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</si>
  <si>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</si>
  <si>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</si>
  <si>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</si>
  <si>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</si>
  <si>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</si>
  <si>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</si>
  <si>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</si>
  <si>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</si>
  <si>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</si>
  <si>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</si>
  <si>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</si>
  <si>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</si>
  <si>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</si>
  <si>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</si>
  <si>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</si>
  <si>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</si>
  <si>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</si>
  <si>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</si>
  <si>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</si>
  <si>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</si>
  <si>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</si>
  <si>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</si>
  <si>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</si>
  <si>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</si>
  <si>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</si>
  <si>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</si>
  <si>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</si>
  <si>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</si>
  <si>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</si>
  <si>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</si>
  <si>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</si>
  <si>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</si>
  <si>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</si>
  <si>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</si>
  <si>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</si>
  <si>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</si>
  <si>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</si>
  <si>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</si>
  <si>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</si>
  <si>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</si>
  <si>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</si>
  <si>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</si>
  <si>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</si>
  <si>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</si>
  <si>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</si>
  <si>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</si>
  <si>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</si>
  <si>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</si>
  <si>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</si>
  <si>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</si>
  <si>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</si>
  <si>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</si>
  <si>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</si>
  <si>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</si>
  <si>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</si>
  <si>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</si>
  <si>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</si>
  <si>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</si>
  <si>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</si>
  <si>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</si>
  <si>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</si>
  <si>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</si>
  <si>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</si>
  <si>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</si>
  <si>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</si>
  <si>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</si>
  <si>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</si>
  <si>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</si>
  <si>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</si>
  <si>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</si>
  <si>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</si>
  <si>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</si>
  <si>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</si>
  <si>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</si>
  <si>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</si>
  <si>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</si>
  <si>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</si>
  <si>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</si>
  <si>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</si>
  <si>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</si>
  <si>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</si>
  <si>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</si>
  <si>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</si>
  <si>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</si>
  <si>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</si>
  <si>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</si>
  <si>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</si>
  <si>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</si>
  <si>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</si>
  <si>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</si>
  <si>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</si>
  <si>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</si>
  <si>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</si>
  <si>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</si>
  <si>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</si>
  <si>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</si>
  <si>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</si>
  <si>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</si>
  <si>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</si>
  <si>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</si>
  <si>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</si>
  <si>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</si>
  <si>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</si>
  <si>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</si>
  <si>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</si>
  <si>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</si>
  <si>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</si>
  <si>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</si>
  <si>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</si>
  <si>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</si>
  <si>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</si>
  <si>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</si>
  <si>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</si>
  <si>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</si>
  <si>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</si>
  <si>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</si>
  <si>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</si>
  <si>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</si>
  <si>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</si>
  <si>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</si>
  <si>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</si>
  <si>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</si>
  <si>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</si>
  <si>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</si>
  <si>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</si>
  <si>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</si>
  <si>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</si>
  <si>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</si>
  <si>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</si>
  <si>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</si>
  <si>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</si>
  <si>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</si>
  <si>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</si>
  <si>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</si>
  <si>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</si>
  <si>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</si>
  <si>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</si>
  <si>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</si>
  <si>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</si>
  <si>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</si>
  <si>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</si>
  <si>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</si>
  <si>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</si>
  <si>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</si>
  <si>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</si>
  <si>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</si>
  <si>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</si>
  <si>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</si>
  <si>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</si>
  <si>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</si>
  <si>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</si>
  <si>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</si>
  <si>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</si>
  <si>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</si>
  <si>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</si>
  <si>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</si>
  <si>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</si>
  <si>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</si>
  <si>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</si>
  <si>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</si>
  <si>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</si>
  <si>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</si>
  <si>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</si>
  <si>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</si>
  <si>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</si>
  <si>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</si>
  <si>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</si>
  <si>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</si>
  <si>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</si>
  <si>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</si>
  <si>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</si>
  <si>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</si>
  <si>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</si>
  <si>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</si>
  <si>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</si>
  <si>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</si>
  <si>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</si>
  <si>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</si>
  <si>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</si>
  <si>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</si>
  <si>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</si>
  <si>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</si>
  <si>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</si>
  <si>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</si>
  <si>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</si>
  <si>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</si>
  <si>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</si>
  <si>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</si>
  <si>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</si>
  <si>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</si>
  <si>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</si>
  <si>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</si>
  <si>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</si>
  <si>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</si>
  <si>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</si>
  <si>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</si>
  <si>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</si>
  <si>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</si>
  <si>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</si>
  <si>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</si>
  <si>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</si>
  <si>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</si>
  <si>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</si>
  <si>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</si>
  <si>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</si>
  <si>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</si>
  <si>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</si>
  <si>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</si>
  <si>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</si>
  <si>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</si>
  <si>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</si>
  <si>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</si>
  <si>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</si>
  <si>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</si>
  <si>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</si>
  <si>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</si>
  <si>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</si>
  <si>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</si>
  <si>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</si>
  <si>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</si>
  <si>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</si>
  <si>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</si>
  <si>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</si>
  <si>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</si>
  <si>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</si>
  <si>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</si>
  <si>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</si>
  <si>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</si>
  <si>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</si>
  <si>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</si>
  <si>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</si>
  <si>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</si>
  <si>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</si>
  <si>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</si>
  <si>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</si>
  <si>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</si>
  <si>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</si>
  <si>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</si>
  <si>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</si>
  <si>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</si>
  <si>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</si>
  <si>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</si>
  <si>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</si>
  <si>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</si>
  <si>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</si>
  <si>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</si>
  <si>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</si>
  <si>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</si>
  <si>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</si>
  <si>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</si>
  <si>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</si>
  <si>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</si>
  <si>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</si>
  <si>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</si>
  <si>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</si>
  <si>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</si>
  <si>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</si>
  <si>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</si>
  <si>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</si>
  <si>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</si>
  <si>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</si>
  <si>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</si>
  <si>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</si>
  <si>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</si>
  <si>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</si>
  <si>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</si>
  <si>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</si>
  <si>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</si>
  <si>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</si>
  <si>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</si>
  <si>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</si>
  <si>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</si>
  <si>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</si>
  <si>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</si>
  <si>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</si>
  <si>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</si>
  <si>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</si>
  <si>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</si>
  <si>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</si>
  <si>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</si>
  <si>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</si>
  <si>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</si>
  <si>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</si>
  <si>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</si>
  <si>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</si>
  <si>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</si>
  <si>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</si>
  <si>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</si>
  <si>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</si>
  <si>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</si>
  <si>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</si>
  <si>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</si>
  <si>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</si>
  <si>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</si>
  <si>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</si>
  <si>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</si>
  <si>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</si>
  <si>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</si>
  <si>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</si>
  <si>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</si>
  <si>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</si>
  <si>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</si>
  <si>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</si>
  <si>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</si>
  <si>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</si>
  <si>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</si>
  <si>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</si>
  <si>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</si>
  <si>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</si>
  <si>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</si>
  <si>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</si>
  <si>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</si>
  <si>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</si>
  <si>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</si>
  <si>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</si>
  <si>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</si>
  <si>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</si>
  <si>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</si>
  <si>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</si>
  <si>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</si>
  <si>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</si>
  <si>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</si>
  <si>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</si>
  <si>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</si>
  <si>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</si>
  <si>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</si>
  <si>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</si>
  <si>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</si>
  <si>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</si>
  <si>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</si>
  <si>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</si>
  <si>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</si>
  <si>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</si>
  <si>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</si>
  <si>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</si>
  <si>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</si>
  <si>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</si>
  <si>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</si>
  <si>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</si>
  <si>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</si>
  <si>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</si>
  <si>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</si>
  <si>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</si>
  <si>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</si>
  <si>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</si>
  <si>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</si>
  <si>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</si>
  <si>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</si>
  <si>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</si>
  <si>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</si>
  <si>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</si>
  <si>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</si>
  <si>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</si>
  <si>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</si>
  <si>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</si>
  <si>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</si>
  <si>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</si>
  <si>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</si>
  <si>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</si>
  <si>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</si>
  <si>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</si>
  <si>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</si>
  <si>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</si>
  <si>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</si>
  <si>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</si>
  <si>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</si>
  <si>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</si>
  <si>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</si>
  <si>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</si>
  <si>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</si>
  <si>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</si>
  <si>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</si>
  <si>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</si>
  <si>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</si>
  <si>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</si>
  <si>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</si>
  <si>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</si>
  <si>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</si>
  <si>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</si>
  <si>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</si>
  <si>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</si>
  <si>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</si>
  <si>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</si>
  <si>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</si>
  <si>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</si>
  <si>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</si>
  <si>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</si>
  <si>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</si>
  <si>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</si>
  <si>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</si>
  <si>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</si>
  <si>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</si>
  <si>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</si>
  <si>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</si>
  <si>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</si>
  <si>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</si>
  <si>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</si>
  <si>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</si>
  <si>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</si>
  <si>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</si>
  <si>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</si>
  <si>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</si>
  <si>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</si>
  <si>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</si>
  <si>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</si>
  <si>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</si>
  <si>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</si>
  <si>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</si>
  <si>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</si>
  <si>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</si>
  <si>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</si>
  <si>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</si>
  <si>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</si>
  <si>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</si>
  <si>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</si>
  <si>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</si>
  <si>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</si>
  <si>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</si>
  <si>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</si>
  <si>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</si>
  <si>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</si>
  <si>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</si>
  <si>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</si>
  <si>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</si>
  <si>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</si>
  <si>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</si>
  <si>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</si>
  <si>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</si>
  <si>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</si>
  <si>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</si>
  <si>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</si>
  <si>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</si>
  <si>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</si>
  <si>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</si>
  <si>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</si>
  <si>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</si>
  <si>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</si>
  <si>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</si>
  <si>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</si>
  <si>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</si>
  <si>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</si>
  <si>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</si>
  <si>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</si>
  <si>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</si>
  <si>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</si>
  <si>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</si>
  <si>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</si>
  <si>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</si>
  <si>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</si>
  <si>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</si>
  <si>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</si>
  <si>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</si>
  <si>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</si>
  <si>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</si>
  <si>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</si>
  <si>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</si>
  <si>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</si>
  <si>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</si>
  <si>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</si>
  <si>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</si>
  <si>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</si>
  <si>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</si>
  <si>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</si>
  <si>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</si>
  <si>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</si>
  <si>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</si>
  <si>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</si>
  <si>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</si>
  <si>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</si>
  <si>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</si>
  <si>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</si>
  <si>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</si>
  <si>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</si>
  <si>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</si>
  <si>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</si>
  <si>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</si>
  <si>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</si>
  <si>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</si>
  <si>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</si>
  <si>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</si>
  <si>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</si>
  <si>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</si>
  <si>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</si>
  <si>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</si>
  <si>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</si>
  <si>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</si>
  <si>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</si>
  <si>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</si>
  <si>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</si>
  <si>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</si>
  <si>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</si>
  <si>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</si>
  <si>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</si>
  <si>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</si>
  <si>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</si>
  <si>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</si>
  <si>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</si>
  <si>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</si>
  <si>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</si>
  <si>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</si>
  <si>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</si>
  <si>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</si>
  <si>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</si>
  <si>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</si>
  <si>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</si>
  <si>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</si>
  <si>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</si>
  <si>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</si>
  <si>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</si>
  <si>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</si>
  <si>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</si>
  <si>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</si>
  <si>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</si>
  <si>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</si>
  <si>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</si>
  <si>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</si>
  <si>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</si>
  <si>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</si>
  <si>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</si>
  <si>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</si>
  <si>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</si>
  <si>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</si>
  <si>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</si>
  <si>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</si>
  <si>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</si>
  <si>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</si>
  <si>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</si>
  <si>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</si>
  <si>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</si>
  <si>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</si>
  <si>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</si>
  <si>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</si>
  <si>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</si>
  <si>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</si>
  <si>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</si>
  <si>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</si>
  <si>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</si>
  <si>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</si>
  <si>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</si>
  <si>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</si>
  <si>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</si>
  <si>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</si>
  <si>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</si>
  <si>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</si>
  <si>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</si>
  <si>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</si>
  <si>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</si>
  <si>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</si>
  <si>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</si>
  <si>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</si>
  <si>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</si>
  <si>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</si>
  <si>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</si>
  <si>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</si>
  <si>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</si>
  <si>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</si>
  <si>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</si>
  <si>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</si>
  <si>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</si>
  <si>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</si>
  <si>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</si>
  <si>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</si>
  <si>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</si>
  <si>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</si>
  <si>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</si>
  <si>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</si>
  <si>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</si>
  <si>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</si>
  <si>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</si>
  <si>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</si>
  <si>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</si>
  <si>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</si>
  <si>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</si>
  <si>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</si>
  <si>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</si>
  <si>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</si>
  <si>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</si>
  <si>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</si>
  <si>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</si>
  <si>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</si>
  <si>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</si>
  <si>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</si>
  <si>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</si>
  <si>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</si>
  <si>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</si>
  <si>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</si>
  <si>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</si>
  <si>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</si>
  <si>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</si>
  <si>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</si>
  <si>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</si>
  <si>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</si>
  <si>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</si>
  <si>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</si>
  <si>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</si>
  <si>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</si>
  <si>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</si>
  <si>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</si>
  <si>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</si>
  <si>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</si>
  <si>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</si>
  <si>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</si>
  <si>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</si>
  <si>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</si>
  <si>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</si>
  <si>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</si>
  <si>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</si>
  <si>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</si>
  <si>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</si>
  <si>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</si>
  <si>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</si>
  <si>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</si>
  <si>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</si>
  <si>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</si>
  <si>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</si>
  <si>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</si>
  <si>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</si>
  <si>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</si>
  <si>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</si>
  <si>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</si>
  <si>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</si>
  <si>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</si>
  <si>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</si>
  <si>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</si>
  <si>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</si>
  <si>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</si>
  <si>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</si>
  <si>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</si>
  <si>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</si>
  <si>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</si>
  <si>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</si>
  <si>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</si>
  <si>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</si>
  <si>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</si>
  <si>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</si>
  <si>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</si>
  <si>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</si>
  <si>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</si>
  <si>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</si>
  <si>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</si>
  <si>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</si>
  <si>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</si>
  <si>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</si>
  <si>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</si>
  <si>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</si>
  <si>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</si>
  <si>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</si>
  <si>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</si>
  <si>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</si>
  <si>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</si>
  <si>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</si>
  <si>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</si>
  <si>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</si>
  <si>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</si>
  <si>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</si>
  <si>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</si>
  <si>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</si>
  <si>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</si>
  <si>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</si>
  <si>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</si>
  <si>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</si>
  <si>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</si>
  <si>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</si>
  <si>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</si>
  <si>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</si>
  <si>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</si>
  <si>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</si>
  <si>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</si>
  <si>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</si>
  <si>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</si>
  <si>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</si>
  <si>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</si>
  <si>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</si>
  <si>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</si>
  <si>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</si>
  <si>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</si>
  <si>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</si>
  <si>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</si>
  <si>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</si>
  <si>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</si>
  <si>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</si>
  <si>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</si>
  <si>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</si>
  <si>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</si>
  <si>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</si>
  <si>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</si>
  <si>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</si>
  <si>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</si>
  <si>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</si>
  <si>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</si>
  <si>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</si>
  <si>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</si>
  <si>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</si>
  <si>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</si>
  <si>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</si>
  <si>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</si>
  <si>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</si>
  <si>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</si>
  <si>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</si>
  <si>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</si>
  <si>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</si>
  <si>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</si>
  <si>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</si>
  <si>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</si>
  <si>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</si>
  <si>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</si>
  <si>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</si>
  <si>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</si>
  <si>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</si>
  <si>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</si>
  <si>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</si>
  <si>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</si>
  <si>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</si>
  <si>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</si>
  <si>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</si>
  <si>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</si>
  <si>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</si>
  <si>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</si>
  <si>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</si>
  <si>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</si>
  <si>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</si>
  <si>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</si>
  <si>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</si>
  <si>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</si>
  <si>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</si>
  <si>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</si>
  <si>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</si>
  <si>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</si>
  <si>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</si>
  <si>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</si>
  <si>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</si>
  <si>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</si>
  <si>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</si>
  <si>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</si>
  <si>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</si>
  <si>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</si>
  <si>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</si>
  <si>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</si>
  <si>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</si>
  <si>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</si>
  <si>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</si>
  <si>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</si>
  <si>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</si>
  <si>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</si>
  <si>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</si>
  <si>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</si>
  <si>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</si>
  <si>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</si>
  <si>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</si>
  <si>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</si>
  <si>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</si>
  <si>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</si>
  <si>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</si>
  <si>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</si>
  <si>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</si>
  <si>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</si>
  <si>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</si>
  <si>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</si>
  <si>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</si>
  <si>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</si>
  <si>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</si>
  <si>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</si>
  <si>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</si>
  <si>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</si>
  <si>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</si>
  <si>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</si>
  <si>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</si>
  <si>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</si>
  <si>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</si>
  <si>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</si>
  <si>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</si>
  <si>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</si>
  <si>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</si>
  <si>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</si>
  <si>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</si>
  <si>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</si>
  <si>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</si>
  <si>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</si>
  <si>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</si>
  <si>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</si>
  <si>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</si>
  <si>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</si>
  <si>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</si>
  <si>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</si>
  <si>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</si>
  <si>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</si>
  <si>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</si>
  <si>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</si>
  <si>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</si>
  <si>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</si>
  <si>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</si>
  <si>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</si>
  <si>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</si>
  <si>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</si>
  <si>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</si>
  <si>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</si>
  <si>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</si>
  <si>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</si>
  <si>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</si>
  <si>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</si>
  <si>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</si>
  <si>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</si>
  <si>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</si>
  <si>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</si>
  <si>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</si>
  <si>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</si>
  <si>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</si>
  <si>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</si>
  <si>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</si>
  <si>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</si>
  <si>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</si>
  <si>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</si>
  <si>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</si>
  <si>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</si>
  <si>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</si>
  <si>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</si>
  <si>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</si>
  <si>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</si>
  <si>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</si>
  <si>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</si>
  <si>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</si>
  <si>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</si>
  <si>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</si>
  <si>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</si>
  <si>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</si>
  <si>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</si>
  <si>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</si>
  <si>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</si>
  <si>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</si>
  <si>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</si>
  <si>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</si>
  <si>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</si>
  <si>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</si>
  <si>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</si>
  <si>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</si>
  <si>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</si>
  <si>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</si>
  <si>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</si>
  <si>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</si>
  <si>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</si>
  <si>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</si>
  <si>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</si>
  <si>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</si>
  <si>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</si>
  <si>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</si>
  <si>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</si>
  <si>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</si>
  <si>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</si>
  <si>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</si>
  <si>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</si>
  <si>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</si>
  <si>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</si>
  <si>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</si>
  <si>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</si>
  <si>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</si>
  <si>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</si>
  <si>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</si>
  <si>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</si>
  <si>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</si>
  <si>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</si>
  <si>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</si>
  <si>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</si>
  <si>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</si>
  <si>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</si>
  <si>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</si>
  <si>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</si>
  <si>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</si>
  <si>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</si>
  <si>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</si>
  <si>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</si>
  <si>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</si>
  <si>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</si>
  <si>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</si>
  <si>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</si>
  <si>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</si>
  <si>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</si>
  <si>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</si>
  <si>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</si>
  <si>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</si>
  <si>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</si>
  <si>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</si>
  <si>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</si>
  <si>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</si>
  <si>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</si>
  <si>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</si>
  <si>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</si>
  <si>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</si>
  <si>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</si>
  <si>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</si>
  <si>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</si>
  <si>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</si>
  <si>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</si>
  <si>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</si>
  <si>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</si>
  <si>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</si>
  <si>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</si>
  <si>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</si>
  <si>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</si>
  <si>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</si>
  <si>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</si>
  <si>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</si>
  <si>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</si>
  <si>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</si>
  <si>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</si>
  <si>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</si>
  <si>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</si>
  <si>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</si>
  <si>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</si>
  <si>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</si>
  <si>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</si>
  <si>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</si>
  <si>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</si>
  <si>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</si>
  <si>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</si>
  <si>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</si>
  <si>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</si>
  <si>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</si>
  <si>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</si>
  <si>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</si>
  <si>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</si>
  <si>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</si>
  <si>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</si>
  <si>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</si>
  <si>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</si>
  <si>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</si>
  <si>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</si>
  <si>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</si>
  <si>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</si>
  <si>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</si>
  <si>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</si>
  <si>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</si>
  <si>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</si>
  <si>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</si>
  <si>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</si>
  <si>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</si>
  <si>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</si>
  <si>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</si>
  <si>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</si>
  <si>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</si>
  <si>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</si>
  <si>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</si>
  <si>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</si>
  <si>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</si>
  <si>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</si>
  <si>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</si>
  <si>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</si>
  <si>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</si>
  <si>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</si>
  <si>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</si>
  <si>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</si>
  <si>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</si>
  <si>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</si>
  <si>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</si>
  <si>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</si>
  <si>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</si>
  <si>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</si>
  <si>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</si>
  <si>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</si>
  <si>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</si>
  <si>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</si>
  <si>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</si>
  <si>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</si>
  <si>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</si>
  <si>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</si>
  <si>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</si>
  <si>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</si>
  <si>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</si>
  <si>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</si>
  <si>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</si>
  <si>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</si>
  <si>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</si>
  <si>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</si>
  <si>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</si>
  <si>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</si>
  <si>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</si>
  <si>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</si>
  <si>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</si>
  <si>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</si>
  <si>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</si>
  <si>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</si>
  <si>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</si>
  <si>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</si>
  <si>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</si>
  <si>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</si>
  <si>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</si>
  <si>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</si>
  <si>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</si>
  <si>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</si>
  <si>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</si>
  <si>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</si>
  <si>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</si>
  <si>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</si>
  <si>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</si>
  <si>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</si>
  <si>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</si>
  <si>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</si>
  <si>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</si>
  <si>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</si>
  <si>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</si>
  <si>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</si>
  <si>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</si>
  <si>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</si>
  <si>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</si>
  <si>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</si>
  <si>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</si>
  <si>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</si>
  <si>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</si>
  <si>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</si>
  <si>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</si>
  <si>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</si>
  <si>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</si>
  <si>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</si>
  <si>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</si>
  <si>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</si>
  <si>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</si>
  <si>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</si>
  <si>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</si>
  <si>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</si>
  <si>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</si>
  <si>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</si>
  <si>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</si>
  <si>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</si>
  <si>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</si>
  <si>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</si>
  <si>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</si>
  <si>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</si>
  <si>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</si>
  <si>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</si>
  <si>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</si>
  <si>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</si>
  <si>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</si>
  <si>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</si>
  <si>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</si>
  <si>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</si>
  <si>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</si>
  <si>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</si>
  <si>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</si>
  <si>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</si>
  <si>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</si>
  <si>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</si>
  <si>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</si>
  <si>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</si>
  <si>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</si>
  <si>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</si>
  <si>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</si>
  <si>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</si>
  <si>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</si>
  <si>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</si>
  <si>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</si>
  <si>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</si>
  <si>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</si>
  <si>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</si>
  <si>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</si>
  <si>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</si>
  <si>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</si>
  <si>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</si>
  <si>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</si>
  <si>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</si>
  <si>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</si>
  <si>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</si>
  <si>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</si>
  <si>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</si>
  <si>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</si>
  <si>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</si>
  <si>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</si>
  <si>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</si>
  <si>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</si>
  <si>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</si>
  <si>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</si>
  <si>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</si>
  <si>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</si>
  <si>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</si>
  <si>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</si>
  <si>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</si>
  <si>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</si>
  <si>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</si>
  <si>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</si>
  <si>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</si>
  <si>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</si>
  <si>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</si>
  <si>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</si>
  <si>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</si>
  <si>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</si>
  <si>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</si>
  <si>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</si>
  <si>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</si>
  <si>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</si>
  <si>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</si>
  <si>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</si>
  <si>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</si>
  <si>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</si>
  <si>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</si>
  <si>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</si>
  <si>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</si>
  <si>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</si>
  <si>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</si>
  <si>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</si>
  <si>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</si>
  <si>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</si>
  <si>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</si>
  <si>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</si>
  <si>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</si>
  <si>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</si>
  <si>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</si>
  <si>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</si>
  <si>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</si>
  <si>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</si>
  <si>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</si>
  <si>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</si>
  <si>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</si>
  <si>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</si>
  <si>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</si>
  <si>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</si>
  <si>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</si>
  <si>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</si>
  <si>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</si>
  <si>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</si>
  <si>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</si>
  <si>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</si>
  <si>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</si>
  <si>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</si>
  <si>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</si>
  <si>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</si>
  <si>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</si>
  <si>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</si>
  <si>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</si>
  <si>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</si>
  <si>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</si>
  <si>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</si>
  <si>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</si>
  <si>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</si>
  <si>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</si>
  <si>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</si>
  <si>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</si>
  <si>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</si>
  <si>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</si>
  <si>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</si>
  <si>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</si>
  <si>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</si>
  <si>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</si>
  <si>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</si>
  <si>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</si>
  <si>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</si>
  <si>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</si>
  <si>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</si>
  <si>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</si>
  <si>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</si>
  <si>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</si>
  <si>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</si>
  <si>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</si>
  <si>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</si>
  <si>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</si>
  <si>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</si>
  <si>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</si>
  <si>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</si>
  <si>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</si>
  <si>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</si>
  <si>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</si>
  <si>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</si>
  <si>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</si>
  <si>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</si>
  <si>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</si>
  <si>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</si>
  <si>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</si>
  <si>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</si>
  <si>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</si>
  <si>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</si>
  <si>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</si>
  <si>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</si>
  <si>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</si>
  <si>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</si>
  <si>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</si>
  <si>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</si>
  <si>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</si>
  <si>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</si>
  <si>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</si>
  <si>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</si>
  <si>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</si>
  <si>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</si>
  <si>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</si>
  <si>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</si>
  <si>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</si>
  <si>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</si>
  <si>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</si>
  <si>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</si>
  <si>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</si>
  <si>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</si>
  <si>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</si>
  <si>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</si>
  <si>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</si>
  <si>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</si>
  <si>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</si>
  <si>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</si>
  <si>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</si>
  <si>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</si>
  <si>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</si>
  <si>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</si>
  <si>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</si>
  <si>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</si>
  <si>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</si>
  <si>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</si>
  <si>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</si>
  <si>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</si>
  <si>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</si>
  <si>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</si>
  <si>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</si>
  <si>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</si>
  <si>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</si>
  <si>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</si>
  <si>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</si>
  <si>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</si>
  <si>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</si>
  <si>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</si>
  <si>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</si>
  <si>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</si>
  <si>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</si>
  <si>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</si>
  <si>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</si>
  <si>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</si>
  <si>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</si>
  <si>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</si>
  <si>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</si>
  <si>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</si>
  <si>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</si>
  <si>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</si>
  <si>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</si>
  <si>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</si>
  <si>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</si>
  <si>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</si>
  <si>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</si>
  <si>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</si>
  <si>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</si>
  <si>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</si>
  <si>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</si>
  <si>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</si>
  <si>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</si>
  <si>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</si>
  <si>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</si>
  <si>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</si>
  <si>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</si>
  <si>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</si>
  <si>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</si>
  <si>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</si>
  <si>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</si>
  <si>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</si>
  <si>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</si>
  <si>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</si>
  <si>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</si>
  <si>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</si>
  <si>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</si>
  <si>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</si>
  <si>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</si>
  <si>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</si>
  <si>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</si>
  <si>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</si>
  <si>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</si>
  <si>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</si>
  <si>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</si>
  <si>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</si>
  <si>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</si>
  <si>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</si>
  <si>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</si>
  <si>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</si>
  <si>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</si>
  <si>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</si>
  <si>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</si>
  <si>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</si>
  <si>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</si>
  <si>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</si>
  <si>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</si>
  <si>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</si>
  <si>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</si>
  <si>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</si>
  <si>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</si>
  <si>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</si>
  <si>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</si>
  <si>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</si>
  <si>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</si>
  <si>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</si>
  <si>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</si>
  <si>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</si>
  <si>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</si>
  <si>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</si>
  <si>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</si>
  <si>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</si>
  <si>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</si>
  <si>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</si>
  <si>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</si>
  <si>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</si>
  <si>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</si>
  <si>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</si>
  <si>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</si>
  <si>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</si>
  <si>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</si>
  <si>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</si>
  <si>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</si>
  <si>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</si>
  <si>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</si>
  <si>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</si>
  <si>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</si>
  <si>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</si>
  <si>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</si>
  <si>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</si>
  <si>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</si>
  <si>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</si>
  <si>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</si>
  <si>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</si>
  <si>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</si>
  <si>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</si>
  <si>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</si>
  <si>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</si>
  <si>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</si>
  <si>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</si>
  <si>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</si>
  <si>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</si>
  <si>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</si>
  <si>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</si>
  <si>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</si>
  <si>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</si>
  <si>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</si>
  <si>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</si>
  <si>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</si>
  <si>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</si>
  <si>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</si>
  <si>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</si>
  <si>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</si>
  <si>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</si>
  <si>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</si>
  <si>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</si>
  <si>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</si>
  <si>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</si>
  <si>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</si>
  <si>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</si>
  <si>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</si>
  <si>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</si>
  <si>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</si>
  <si>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</si>
  <si>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</si>
  <si>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</si>
  <si>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</si>
  <si>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</si>
  <si>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</si>
  <si>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</si>
  <si>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</si>
  <si>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</si>
  <si>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</si>
  <si>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</si>
  <si>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</si>
  <si>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</si>
  <si>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</si>
  <si>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</si>
  <si>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</si>
  <si>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</si>
  <si>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</si>
  <si>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</si>
  <si>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</si>
  <si>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</si>
  <si>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</si>
  <si>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</si>
  <si>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</si>
  <si>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</si>
  <si>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</si>
  <si>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</si>
  <si>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</si>
  <si>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</si>
  <si>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</si>
  <si>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</si>
  <si>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</si>
  <si>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</si>
  <si>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</si>
  <si>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</si>
  <si>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</si>
  <si>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</si>
  <si>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</si>
  <si>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</si>
  <si>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</si>
  <si>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</si>
  <si>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</si>
  <si>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</si>
  <si>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</si>
  <si>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</si>
  <si>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</si>
  <si>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</si>
  <si>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</si>
  <si>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</si>
  <si>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</si>
  <si>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</si>
  <si>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</si>
  <si>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</si>
  <si>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</si>
  <si>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</si>
  <si>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</si>
  <si>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</si>
  <si>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</si>
  <si>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</si>
  <si>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</si>
  <si>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</si>
  <si>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</si>
  <si>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</si>
  <si>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</si>
  <si>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</si>
  <si>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</si>
  <si>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</si>
  <si>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</si>
  <si>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</si>
  <si>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</si>
  <si>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</si>
  <si>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</si>
  <si>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</si>
  <si>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</si>
  <si>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</si>
  <si>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</si>
  <si>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</si>
  <si>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</si>
  <si>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</si>
  <si>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</si>
  <si>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</si>
  <si>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</si>
  <si>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</si>
  <si>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</si>
  <si>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</si>
  <si>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</si>
  <si>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</si>
  <si>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</si>
  <si>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</si>
  <si>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</si>
  <si>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</si>
  <si>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</si>
  <si>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</si>
  <si>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</si>
  <si>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</si>
  <si>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</si>
  <si>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</si>
  <si>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</si>
  <si>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</si>
  <si>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</si>
  <si>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</si>
  <si>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</si>
  <si>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</si>
  <si>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</si>
  <si>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</si>
  <si>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</si>
  <si>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</si>
  <si>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</si>
  <si>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</si>
  <si>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</si>
  <si>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</si>
  <si>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</si>
  <si>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</si>
  <si>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</si>
  <si>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</si>
  <si>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</si>
  <si>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</si>
  <si>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</si>
  <si>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</si>
  <si>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</si>
  <si>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</si>
  <si>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</si>
  <si>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</si>
  <si>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</si>
  <si>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</si>
  <si>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</si>
  <si>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</si>
  <si>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</si>
  <si>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</si>
  <si>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</si>
  <si>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</si>
  <si>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</si>
  <si>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</si>
  <si>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</si>
  <si>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</si>
  <si>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</si>
  <si>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</si>
  <si>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</si>
  <si>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</si>
  <si>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</si>
  <si>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</si>
  <si>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</si>
  <si>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</si>
  <si>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</si>
  <si>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</si>
  <si>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</si>
  <si>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</si>
  <si>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</si>
  <si>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</si>
  <si>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</si>
  <si>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</si>
  <si>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</si>
  <si>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</si>
  <si>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</si>
  <si>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</si>
  <si>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</si>
  <si>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</si>
  <si>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</si>
  <si>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</si>
  <si>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</si>
  <si>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</si>
  <si>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</si>
  <si>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</si>
  <si>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</si>
  <si>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</si>
  <si>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</si>
  <si>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</si>
  <si>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</si>
  <si>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</si>
  <si>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</si>
  <si>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</si>
  <si>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</si>
  <si>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</si>
  <si>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</si>
  <si>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</si>
  <si>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</si>
  <si>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</si>
  <si>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</si>
  <si>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</si>
  <si>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</si>
  <si>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</si>
  <si>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</si>
  <si>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</si>
  <si>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</si>
  <si>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</si>
  <si>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</si>
  <si>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</si>
  <si>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</si>
  <si>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</si>
  <si>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</si>
  <si>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</si>
  <si>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</si>
  <si>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</si>
  <si>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</si>
  <si>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</si>
  <si>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</si>
  <si>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</si>
  <si>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</si>
  <si>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</si>
  <si>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</si>
  <si>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</si>
  <si>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</si>
  <si>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</si>
  <si>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</si>
  <si>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</si>
  <si>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</si>
  <si>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</si>
  <si>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</si>
  <si>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</si>
  <si>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</si>
  <si>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</si>
  <si>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</si>
  <si>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</si>
  <si>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</si>
  <si>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</si>
  <si>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</si>
  <si>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</si>
  <si>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</si>
  <si>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</si>
  <si>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</si>
  <si>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</si>
  <si>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</si>
  <si>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</si>
  <si>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</si>
  <si>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</si>
  <si>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</si>
  <si>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</si>
  <si>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</si>
  <si>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</si>
  <si>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</si>
  <si>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</si>
  <si>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</si>
  <si>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</si>
  <si>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</si>
  <si>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</si>
  <si>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</si>
  <si>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</si>
  <si>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</si>
  <si>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</si>
  <si>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</si>
  <si>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</si>
  <si>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</si>
  <si>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</si>
  <si>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</si>
  <si>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</si>
  <si>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</si>
  <si>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</si>
  <si>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</si>
  <si>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</si>
  <si>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</si>
  <si>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</si>
  <si>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</si>
  <si>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</si>
  <si>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</si>
  <si>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</si>
  <si>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</si>
  <si>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</si>
  <si>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</si>
  <si>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</si>
  <si>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</si>
  <si>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</si>
  <si>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</si>
  <si>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</si>
  <si>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</si>
  <si>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</si>
  <si>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</si>
  <si>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</si>
  <si>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</si>
  <si>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</si>
  <si>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</si>
  <si>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</si>
  <si>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</si>
  <si>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</si>
  <si>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</si>
  <si>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</si>
  <si>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</si>
  <si>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</si>
  <si>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</si>
  <si>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</si>
  <si>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</si>
  <si>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</si>
  <si>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</si>
  <si>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</si>
  <si>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</si>
  <si>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</si>
  <si>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</si>
  <si>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</si>
  <si>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</si>
  <si>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</si>
  <si>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</si>
  <si>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</si>
  <si>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</si>
  <si>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</si>
  <si>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</si>
  <si>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</si>
  <si>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</si>
  <si>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</si>
  <si>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</si>
  <si>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</si>
  <si>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</si>
  <si>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</si>
  <si>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</si>
  <si>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</si>
  <si>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</si>
  <si>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</si>
  <si>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</si>
  <si>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</si>
  <si>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</si>
  <si>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</si>
  <si>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</si>
  <si>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</si>
  <si>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</si>
  <si>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</si>
  <si>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</si>
  <si>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</si>
  <si>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</si>
  <si>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</si>
  <si>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</si>
  <si>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</si>
  <si>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</si>
  <si>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</si>
  <si>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</si>
  <si>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</si>
  <si>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</si>
  <si>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</si>
  <si>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</si>
  <si>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</si>
  <si>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</si>
  <si>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</si>
  <si>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</si>
  <si>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</si>
  <si>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</si>
  <si>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</si>
  <si>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</si>
  <si>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</si>
  <si>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</si>
  <si>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</si>
  <si>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</si>
  <si>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</si>
  <si>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</si>
  <si>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</si>
  <si>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</si>
  <si>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</si>
  <si>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</si>
  <si>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</si>
  <si>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</si>
  <si>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</si>
  <si>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</si>
  <si>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</si>
  <si>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</si>
  <si>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</si>
  <si>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</si>
  <si>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</si>
  <si>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</si>
  <si>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</si>
  <si>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</si>
  <si>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</si>
  <si>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</si>
  <si>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</si>
  <si>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</si>
  <si>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</si>
  <si>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</si>
  <si>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</si>
  <si>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</si>
  <si>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</si>
  <si>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</si>
  <si>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</si>
  <si>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</si>
  <si>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</si>
  <si>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</si>
  <si>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</si>
  <si>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</si>
  <si>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</si>
  <si>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</si>
  <si>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</si>
  <si>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</si>
  <si>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</si>
  <si>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</si>
  <si>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</si>
  <si>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</si>
  <si>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</si>
  <si>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</si>
  <si>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</si>
  <si>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</si>
  <si>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</si>
  <si>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</si>
  <si>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</si>
  <si>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</si>
  <si>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</si>
  <si>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</si>
  <si>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</si>
  <si>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</si>
  <si>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</si>
  <si>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</si>
  <si>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</si>
  <si>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</si>
  <si>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</si>
  <si>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</si>
  <si>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</si>
  <si>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</si>
  <si>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</si>
  <si>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</si>
  <si>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</si>
  <si>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</si>
  <si>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</si>
  <si>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</si>
  <si>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</si>
  <si>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</si>
  <si>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</si>
  <si>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</si>
  <si>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</si>
  <si>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</si>
  <si>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</si>
  <si>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</si>
  <si>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</si>
  <si>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</si>
  <si>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</si>
  <si>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</si>
  <si>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</si>
  <si>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</si>
  <si>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</si>
  <si>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</si>
  <si>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</si>
  <si>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</si>
  <si>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</si>
  <si>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</si>
  <si>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</si>
  <si>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</si>
  <si>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</si>
  <si>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</si>
  <si>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</si>
  <si>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</si>
  <si>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</si>
  <si>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</si>
  <si>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</si>
  <si>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</si>
  <si>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</si>
  <si>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</si>
  <si>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</si>
  <si>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</si>
  <si>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</si>
  <si>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</si>
  <si>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</si>
  <si>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</si>
  <si>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</si>
  <si>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</si>
  <si>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</si>
  <si>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</si>
  <si>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</si>
  <si>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</si>
  <si>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</si>
  <si>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</si>
  <si>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</si>
  <si>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</si>
  <si>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</si>
  <si>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</si>
  <si>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</si>
  <si>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</si>
  <si>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</si>
  <si>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</si>
  <si>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</si>
  <si>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</si>
  <si>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</si>
  <si>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</si>
  <si>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</si>
  <si>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</si>
  <si>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</si>
  <si>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</si>
  <si>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</si>
  <si>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</si>
  <si>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</si>
  <si>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</si>
  <si>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</si>
  <si>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</si>
  <si>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</si>
  <si>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</si>
  <si>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</si>
  <si>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</si>
  <si>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</si>
  <si>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</si>
  <si>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</si>
  <si>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</si>
  <si>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</si>
  <si>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</si>
  <si>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</si>
  <si>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</si>
  <si>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</si>
  <si>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</si>
  <si>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</si>
  <si>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</si>
  <si>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</si>
  <si>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</si>
  <si>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</si>
  <si>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</si>
  <si>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</si>
  <si>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</si>
  <si>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</si>
  <si>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</si>
  <si>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</si>
  <si>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</si>
  <si>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</si>
  <si>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</si>
  <si>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</si>
  <si>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</si>
  <si>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</si>
  <si>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</si>
  <si>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</si>
  <si>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</si>
  <si>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</si>
  <si>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</si>
  <si>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</si>
  <si>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</si>
  <si>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</si>
  <si>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</si>
  <si>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</si>
  <si>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</si>
  <si>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</si>
  <si>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</si>
  <si>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</si>
  <si>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</si>
  <si>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</si>
  <si>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</si>
  <si>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</si>
  <si>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</si>
  <si>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</si>
  <si>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</si>
  <si>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</si>
  <si>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</si>
  <si>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</si>
  <si>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</si>
  <si>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</si>
  <si>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</si>
  <si>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</si>
  <si>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</si>
  <si>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</si>
  <si>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</si>
  <si>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</si>
  <si>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</si>
  <si>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</si>
  <si>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</si>
  <si>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</si>
  <si>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</si>
  <si>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</si>
  <si>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</si>
  <si>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</si>
  <si>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</si>
  <si>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</si>
  <si>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</si>
  <si>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</si>
  <si>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</si>
  <si>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</si>
  <si>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</si>
  <si>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</si>
  <si>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</si>
  <si>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</si>
  <si>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</si>
  <si>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</si>
  <si>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</si>
  <si>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</si>
  <si>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</si>
  <si>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</si>
  <si>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</si>
  <si>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</si>
  <si>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</si>
  <si>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</si>
  <si>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</si>
  <si>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</si>
  <si>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</si>
  <si>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</si>
  <si>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</si>
  <si>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</si>
  <si>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</si>
  <si>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</si>
  <si>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</si>
  <si>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</si>
  <si>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</si>
  <si>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</si>
  <si>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</si>
  <si>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</si>
  <si>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</si>
  <si>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</si>
  <si>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</si>
  <si>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</si>
  <si>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</si>
  <si>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</si>
  <si>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</si>
  <si>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</si>
  <si>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</si>
  <si>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</si>
  <si>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</si>
  <si>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</si>
  <si>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</si>
  <si>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</si>
  <si>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</si>
  <si>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</si>
  <si>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</si>
  <si>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</si>
  <si>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</si>
  <si>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</si>
  <si>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</si>
  <si>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</si>
  <si>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</si>
  <si>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</si>
  <si>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</si>
  <si>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</si>
  <si>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</si>
  <si>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</si>
  <si>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</si>
  <si>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</si>
  <si>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</si>
  <si>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</si>
  <si>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</si>
  <si>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</si>
  <si>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</si>
  <si>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</si>
  <si>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</si>
  <si>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</si>
  <si>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</si>
  <si>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</si>
  <si>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</si>
  <si>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</si>
  <si>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</si>
  <si>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</si>
  <si>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</si>
  <si>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</si>
  <si>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</si>
  <si>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</si>
  <si>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</si>
  <si>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</si>
  <si>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</si>
  <si>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</si>
  <si>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</si>
  <si>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</si>
  <si>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</si>
  <si>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</si>
  <si>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</si>
  <si>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</si>
  <si>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</si>
  <si>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</si>
  <si>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</si>
  <si>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</si>
  <si>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</si>
  <si>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</si>
  <si>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</si>
  <si>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</si>
  <si>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</si>
  <si>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</si>
  <si>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</si>
  <si>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</si>
  <si>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</si>
  <si>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</si>
  <si>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</si>
  <si>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</si>
  <si>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</si>
  <si>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</si>
  <si>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</si>
  <si>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</si>
  <si>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</si>
  <si>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</si>
  <si>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</si>
  <si>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</si>
  <si>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</si>
  <si>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</si>
  <si>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</si>
  <si>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</si>
  <si>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</si>
  <si>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</si>
  <si>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</si>
  <si>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</si>
  <si>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</si>
  <si>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</si>
  <si>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</si>
  <si>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</si>
  <si>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</si>
  <si>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</si>
  <si>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</si>
  <si>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</si>
  <si>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</si>
  <si>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</si>
  <si>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</si>
  <si>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</si>
  <si>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</si>
  <si>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</si>
  <si>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</si>
  <si>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</si>
  <si>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</si>
  <si>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</si>
  <si>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</si>
  <si>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</si>
  <si>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</si>
  <si>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</si>
  <si>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</si>
  <si>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</si>
  <si>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</si>
  <si>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</si>
  <si>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</si>
  <si>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</si>
  <si>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</si>
  <si>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</si>
  <si>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</si>
  <si>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</si>
  <si>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</si>
  <si>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</si>
  <si>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</si>
  <si>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</si>
  <si>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</si>
  <si>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</si>
  <si>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</si>
  <si>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</si>
  <si>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</si>
  <si>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</si>
  <si>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</si>
  <si>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</si>
  <si>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</si>
  <si>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</si>
  <si>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</si>
  <si>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</si>
  <si>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</si>
  <si>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</si>
  <si>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</si>
  <si>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</si>
  <si>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</si>
  <si>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</si>
  <si>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</si>
  <si>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</si>
  <si>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</si>
  <si>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</si>
  <si>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</si>
  <si>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</si>
  <si>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</si>
  <si>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</si>
  <si>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</si>
  <si>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</si>
  <si>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</si>
  <si>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</si>
  <si>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</si>
  <si>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</si>
  <si>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</si>
  <si>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</si>
  <si>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</si>
  <si>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</si>
  <si>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</si>
  <si>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</si>
  <si>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</si>
  <si>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</si>
  <si>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</si>
  <si>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</si>
  <si>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</si>
  <si>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</si>
  <si>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</si>
  <si>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</si>
  <si>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</si>
  <si>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</si>
  <si>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</si>
  <si>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</si>
  <si>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</si>
  <si>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</si>
  <si>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</si>
  <si>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</si>
  <si>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</si>
  <si>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</si>
  <si>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</si>
  <si>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</si>
  <si>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</si>
  <si>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</si>
  <si>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</si>
  <si>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</si>
  <si>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</si>
  <si>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</si>
  <si>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</si>
  <si>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</si>
  <si>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</si>
  <si>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</si>
  <si>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</si>
  <si>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</si>
  <si>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</si>
  <si>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</si>
  <si>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</si>
  <si>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</si>
  <si>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</si>
  <si>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</si>
  <si>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</si>
  <si>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</si>
  <si>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</si>
  <si>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</si>
  <si>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</si>
  <si>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</si>
  <si>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</si>
  <si>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</si>
  <si>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</si>
  <si>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</si>
  <si>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</si>
  <si>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</si>
  <si>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</si>
  <si>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</si>
  <si>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</si>
  <si>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</si>
  <si>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</si>
  <si>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</si>
  <si>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</si>
  <si>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</si>
  <si>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</si>
  <si>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</si>
  <si>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</si>
  <si>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</si>
  <si>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</si>
  <si>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</si>
  <si>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</si>
  <si>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</si>
  <si>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</si>
  <si>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</si>
  <si>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</si>
  <si>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</si>
  <si>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</si>
  <si>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</si>
  <si>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</si>
  <si>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</si>
  <si>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</si>
  <si>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</si>
  <si>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</si>
  <si>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</si>
  <si>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</si>
  <si>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</si>
  <si>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</si>
  <si>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</si>
  <si>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</si>
  <si>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</si>
  <si>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</si>
  <si>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</si>
  <si>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</si>
  <si>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</si>
  <si>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</si>
  <si>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</si>
  <si>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</si>
  <si>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</si>
  <si>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</si>
  <si>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</si>
  <si>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</si>
  <si>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</si>
  <si>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</si>
  <si>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</si>
  <si>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</si>
  <si>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</si>
  <si>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</si>
  <si>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</si>
  <si>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</si>
  <si>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</si>
  <si>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</si>
  <si>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</si>
  <si>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</si>
  <si>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</si>
  <si>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</si>
  <si>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</si>
  <si>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</si>
  <si>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</si>
  <si>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</si>
  <si>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</si>
  <si>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</si>
  <si>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</si>
  <si>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</si>
  <si>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</si>
  <si>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</si>
  <si>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</si>
  <si>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</si>
  <si>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</si>
  <si>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</si>
  <si>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</si>
  <si>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</si>
  <si>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</si>
  <si>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</si>
  <si>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</si>
  <si>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</si>
  <si>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</si>
  <si>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</si>
  <si>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</si>
  <si>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</si>
  <si>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</si>
  <si>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</si>
  <si>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</si>
  <si>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</si>
  <si>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</si>
  <si>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</si>
  <si>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</si>
  <si>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</si>
  <si>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</si>
  <si>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</si>
  <si>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</si>
  <si>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</si>
  <si>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</si>
  <si>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</si>
  <si>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</si>
  <si>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</si>
  <si>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</si>
  <si>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</si>
  <si>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</si>
  <si>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</si>
  <si>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</si>
  <si>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</si>
  <si>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</si>
  <si>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</si>
  <si>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</si>
  <si>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</si>
  <si>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</si>
  <si>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</si>
  <si>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</si>
  <si>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</si>
  <si>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</si>
  <si>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</si>
  <si>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</si>
  <si>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</si>
  <si>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</si>
  <si>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</si>
  <si>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</si>
  <si>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</si>
  <si>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</si>
  <si>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</si>
  <si>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</si>
  <si>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</si>
  <si>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</si>
  <si>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</si>
  <si>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</si>
  <si>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</si>
  <si>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</si>
  <si>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</si>
  <si>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</si>
  <si>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</si>
  <si>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</si>
  <si>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</si>
  <si>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</si>
  <si>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</si>
  <si>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</si>
  <si>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</si>
  <si>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</si>
  <si>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</si>
  <si>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</si>
  <si>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</si>
  <si>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</si>
  <si>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</si>
  <si>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</si>
  <si>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</si>
  <si>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</si>
  <si>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</si>
  <si>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</si>
  <si>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</si>
  <si>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</si>
  <si>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</si>
  <si>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</si>
  <si>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</si>
  <si>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</si>
  <si>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</si>
  <si>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</si>
  <si>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</si>
  <si>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</si>
  <si>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</si>
  <si>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</si>
  <si>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</si>
  <si>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</si>
  <si>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</si>
  <si>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</si>
  <si>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</si>
  <si>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</si>
  <si>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</si>
  <si>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</si>
  <si>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</si>
  <si>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</si>
  <si>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</si>
  <si>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</si>
  <si>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</si>
  <si>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</si>
  <si>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</si>
  <si>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</si>
  <si>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</si>
  <si>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</si>
  <si>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</si>
  <si>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</si>
  <si>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</si>
  <si>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</si>
  <si>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</si>
  <si>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</si>
  <si>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</si>
  <si>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</si>
  <si>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</si>
  <si>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</si>
  <si>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</si>
  <si>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</si>
  <si>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</si>
  <si>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</si>
  <si>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</si>
  <si>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</si>
  <si>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</si>
  <si>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</si>
  <si>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</si>
  <si>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</si>
  <si>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</si>
  <si>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</si>
  <si>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</si>
  <si>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</si>
  <si>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</si>
  <si>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</si>
  <si>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</si>
  <si>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</si>
  <si>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</si>
  <si>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</si>
  <si>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</si>
  <si>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</si>
  <si>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</si>
  <si>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</si>
  <si>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</si>
  <si>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</si>
  <si>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</si>
  <si>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</si>
  <si>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</si>
  <si>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</si>
  <si>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</si>
  <si>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</si>
  <si>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</si>
  <si>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</si>
  <si>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</si>
  <si>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</si>
  <si>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</si>
  <si>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</si>
  <si>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</si>
  <si>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</si>
  <si>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</si>
  <si>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</si>
  <si>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</si>
  <si>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</si>
  <si>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</si>
  <si>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</si>
  <si>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</si>
  <si>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</si>
  <si>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</si>
  <si>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</si>
  <si>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</si>
  <si>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</si>
  <si>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</si>
  <si>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</si>
  <si>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</si>
  <si>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</si>
  <si>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</si>
  <si>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</si>
  <si>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</si>
  <si>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</si>
  <si>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</si>
  <si>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</si>
  <si>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</si>
  <si>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</si>
  <si>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</si>
  <si>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</si>
  <si>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</si>
  <si>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</si>
  <si>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</si>
  <si>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</si>
  <si>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</si>
  <si>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</si>
  <si>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</si>
  <si>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</si>
  <si>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</si>
  <si>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</si>
  <si>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</si>
  <si>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</si>
  <si>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</si>
  <si>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</si>
  <si>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</si>
  <si>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</si>
  <si>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</si>
  <si>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</si>
  <si>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</si>
  <si>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</si>
  <si>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</si>
  <si>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</si>
  <si>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</si>
  <si>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</si>
  <si>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</si>
  <si>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</si>
  <si>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</si>
  <si>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</si>
  <si>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</si>
  <si>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</si>
  <si>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</si>
  <si>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</si>
  <si>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</si>
  <si>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</si>
  <si>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</si>
  <si>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</si>
  <si>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</si>
  <si>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</si>
  <si>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</si>
  <si>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</si>
  <si>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</si>
  <si>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</si>
  <si>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</si>
  <si>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</si>
  <si>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</si>
  <si>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</si>
  <si>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</si>
  <si>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</si>
  <si>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</si>
  <si>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</si>
  <si>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</si>
  <si>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</si>
  <si>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</si>
  <si>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</si>
  <si>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</si>
  <si>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</si>
  <si>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</si>
  <si>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</si>
  <si>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</si>
  <si>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</si>
  <si>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</si>
  <si>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</si>
  <si>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</si>
  <si>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</si>
  <si>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</si>
  <si>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</si>
  <si>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</si>
  <si>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</si>
  <si>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</si>
  <si>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</si>
  <si>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</si>
  <si>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</si>
  <si>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</si>
  <si>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</si>
  <si>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</si>
  <si>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</si>
  <si>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</si>
  <si>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</si>
  <si>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</si>
  <si>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</si>
  <si>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</si>
  <si>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</si>
  <si>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</si>
  <si>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</si>
  <si>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</si>
  <si>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</si>
  <si>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</si>
  <si>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</si>
  <si>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</si>
  <si>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</si>
  <si>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</si>
  <si>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</si>
  <si>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</si>
  <si>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</si>
  <si>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</si>
  <si>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</si>
  <si>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</si>
  <si>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</si>
  <si>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</si>
  <si>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</si>
  <si>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</si>
  <si>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</si>
  <si>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</si>
  <si>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</si>
  <si>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</si>
  <si>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</si>
  <si>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</si>
  <si>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</si>
  <si>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</si>
  <si>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</si>
  <si>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</si>
  <si>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</si>
  <si>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</si>
  <si>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</si>
  <si>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</si>
  <si>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</si>
  <si>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</si>
  <si>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</si>
  <si>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</si>
  <si>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</si>
  <si>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</si>
  <si>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</si>
  <si>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</si>
  <si>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</si>
  <si>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</si>
  <si>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</si>
  <si>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</si>
  <si>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</si>
  <si>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</si>
  <si>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</si>
  <si>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</si>
  <si>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</si>
  <si>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</si>
  <si>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</si>
  <si>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</si>
  <si>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</si>
  <si>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</si>
  <si>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</si>
  <si>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</si>
  <si>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</si>
  <si>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</si>
  <si>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</si>
  <si>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</si>
  <si>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</si>
  <si>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</si>
  <si>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</si>
  <si>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</si>
  <si>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</si>
  <si>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</si>
  <si>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</si>
  <si>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</si>
  <si>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</si>
  <si>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</si>
  <si>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</si>
  <si>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</si>
  <si>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</si>
  <si>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</si>
  <si>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</si>
  <si>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</si>
  <si>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</si>
  <si>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</si>
  <si>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</si>
  <si>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</si>
  <si>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</si>
  <si>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</si>
  <si>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</si>
  <si>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</si>
  <si>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</si>
  <si>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</si>
  <si>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</si>
  <si>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</si>
  <si>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</si>
  <si>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</si>
  <si>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</si>
  <si>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</si>
  <si>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</si>
  <si>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</si>
  <si>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</si>
  <si>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</si>
  <si>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</si>
  <si>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</si>
  <si>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</si>
  <si>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</si>
  <si>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</si>
  <si>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</si>
  <si>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</si>
  <si>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</si>
  <si>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</si>
  <si>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</si>
  <si>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</si>
  <si>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</si>
  <si>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</si>
  <si>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</si>
  <si>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</si>
  <si>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</si>
  <si>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</si>
  <si>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</si>
  <si>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</si>
  <si>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</si>
  <si>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</si>
  <si>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</si>
  <si>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</si>
  <si>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</si>
  <si>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</si>
  <si>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</si>
  <si>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</si>
  <si>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</si>
  <si>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</si>
  <si>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</si>
  <si>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</si>
  <si>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</si>
  <si>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</si>
  <si>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</si>
  <si>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</si>
  <si>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</si>
  <si>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</si>
  <si>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</si>
  <si>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</si>
  <si>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</si>
  <si>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</si>
  <si>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</si>
  <si>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</si>
  <si>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</si>
  <si>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</si>
  <si>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</si>
  <si>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</si>
  <si>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</si>
  <si>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</si>
  <si>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</si>
  <si>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</si>
  <si>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</si>
  <si>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</si>
  <si>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</si>
  <si>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</si>
  <si>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</si>
  <si>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</si>
  <si>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</si>
  <si>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</si>
  <si>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</si>
  <si>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</si>
  <si>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</si>
  <si>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</si>
  <si>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</si>
  <si>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</si>
  <si>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</si>
  <si>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</si>
  <si>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</si>
  <si>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</si>
  <si>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</si>
  <si>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</si>
  <si>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</si>
  <si>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</si>
  <si>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</si>
  <si>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</si>
  <si>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</si>
  <si>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</si>
  <si>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</si>
  <si>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</si>
  <si>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</si>
  <si>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</si>
  <si>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</si>
  <si>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</si>
  <si>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</si>
  <si>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</si>
  <si>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</si>
  <si>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</si>
  <si>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</si>
  <si>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</si>
  <si>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</si>
  <si>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</si>
  <si>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</si>
  <si>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</si>
  <si>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</si>
  <si>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</si>
  <si>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</si>
  <si>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</si>
  <si>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</si>
  <si>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</si>
  <si>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</si>
  <si>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</si>
  <si>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</si>
  <si>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</si>
  <si>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</si>
  <si>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</si>
  <si>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</si>
  <si>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</si>
  <si>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</si>
  <si>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</si>
  <si>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</si>
  <si>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</si>
  <si>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</si>
  <si>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</si>
  <si>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</si>
  <si>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</si>
  <si>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</si>
  <si>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</si>
  <si>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</si>
  <si>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</si>
  <si>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</si>
  <si>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</si>
  <si>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</si>
  <si>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</si>
  <si>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</si>
  <si>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</si>
  <si>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</si>
  <si>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</si>
  <si>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</si>
  <si>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</si>
  <si>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</si>
  <si>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</si>
  <si>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</si>
  <si>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</si>
  <si>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</si>
  <si>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</si>
  <si>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</si>
  <si>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</si>
  <si>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</si>
  <si>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</si>
  <si>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</si>
  <si>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</si>
  <si>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</si>
  <si>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</si>
  <si>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</si>
  <si>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</si>
  <si>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</si>
  <si>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</si>
  <si>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</si>
  <si>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</si>
  <si>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</si>
  <si>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</si>
  <si>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</si>
  <si>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</si>
  <si>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</si>
  <si>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</si>
  <si>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</si>
  <si>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</si>
  <si>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</si>
  <si>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</si>
  <si>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</si>
  <si>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</si>
  <si>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</si>
  <si>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</si>
  <si>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</si>
  <si>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</si>
  <si>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</si>
  <si>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</si>
  <si>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</si>
  <si>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</si>
  <si>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</si>
  <si>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</si>
  <si>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</si>
  <si>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</si>
  <si>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</si>
  <si>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</si>
  <si>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</si>
  <si>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</si>
  <si>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</si>
  <si>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</si>
  <si>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</si>
  <si>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</si>
  <si>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</si>
  <si>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</si>
  <si>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</si>
  <si>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</si>
  <si>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</si>
  <si>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</si>
  <si>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</si>
  <si>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</si>
  <si>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</si>
  <si>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</si>
  <si>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</si>
  <si>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</si>
  <si>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</si>
  <si>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</si>
  <si>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</si>
  <si>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</si>
  <si>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</si>
  <si>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</si>
  <si>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</si>
  <si>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</si>
  <si>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</si>
  <si>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</si>
  <si>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</si>
  <si>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</si>
  <si>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</si>
  <si>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</si>
  <si>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</si>
  <si>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</si>
  <si>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</si>
  <si>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</si>
  <si>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</si>
  <si>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</si>
  <si>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</si>
  <si>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</si>
  <si>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</si>
  <si>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</si>
  <si>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</si>
  <si>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</si>
  <si>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</si>
  <si>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</si>
  <si>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</si>
  <si>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</si>
  <si>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</si>
  <si>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</si>
  <si>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</si>
  <si>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</si>
  <si>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</si>
  <si>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</si>
  <si>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</si>
  <si>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</si>
  <si>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</si>
  <si>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</si>
  <si>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</si>
  <si>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</si>
  <si>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</si>
  <si>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</si>
  <si>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</si>
  <si>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</si>
  <si>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</si>
  <si>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</si>
  <si>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</si>
  <si>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</si>
  <si>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</si>
  <si>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</si>
  <si>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</si>
  <si>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</si>
  <si>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</si>
  <si>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</si>
  <si>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</si>
  <si>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</si>
  <si>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</si>
  <si>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</si>
  <si>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</si>
  <si>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</si>
  <si>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</si>
  <si>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</si>
  <si>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</si>
  <si>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</si>
  <si>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</si>
  <si>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</si>
  <si>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</si>
  <si>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</si>
  <si>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</si>
  <si>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</si>
  <si>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</si>
  <si>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</si>
  <si>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</si>
  <si>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</si>
  <si>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</si>
  <si>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</si>
  <si>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</si>
  <si>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</si>
  <si>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</si>
  <si>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</si>
  <si>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</si>
  <si>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</si>
  <si>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</si>
  <si>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</si>
  <si>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</si>
  <si>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</si>
  <si>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</si>
  <si>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</si>
  <si>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</si>
  <si>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</si>
  <si>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</si>
  <si>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</si>
  <si>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</si>
  <si>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</si>
  <si>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</si>
  <si>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</si>
  <si>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</si>
  <si>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</si>
  <si>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</si>
  <si>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</si>
  <si>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</si>
  <si>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</si>
  <si>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</si>
  <si>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</si>
  <si>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</si>
  <si>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</si>
  <si>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</si>
  <si>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</si>
  <si>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</si>
  <si>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</si>
  <si>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</si>
  <si>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</si>
  <si>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</si>
  <si>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</si>
  <si>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</si>
  <si>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</si>
  <si>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</si>
  <si>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</si>
  <si>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</si>
  <si>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</si>
  <si>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</si>
  <si>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</si>
  <si>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</si>
  <si>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</si>
  <si>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</si>
  <si>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</si>
  <si>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</si>
  <si>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</si>
  <si>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</si>
  <si>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</si>
  <si>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</si>
  <si>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</si>
  <si>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</si>
  <si>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</si>
  <si>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</si>
  <si>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</si>
  <si>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</si>
  <si>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</si>
  <si>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</si>
  <si>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</si>
  <si>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</si>
  <si>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</si>
  <si>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</si>
  <si>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</si>
  <si>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</si>
  <si>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</si>
  <si>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</si>
  <si>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</si>
  <si>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</si>
  <si>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</si>
  <si>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</si>
  <si>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</si>
  <si>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</si>
  <si>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</si>
  <si>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</si>
  <si>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</si>
  <si>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</si>
  <si>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</si>
  <si>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</si>
  <si>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</si>
  <si>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</si>
  <si>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</si>
  <si>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</si>
  <si>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</si>
  <si>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</si>
  <si>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</si>
  <si>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</si>
  <si>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</si>
  <si>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</si>
  <si>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</si>
  <si>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</si>
  <si>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</si>
  <si>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</si>
  <si>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</si>
  <si>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</si>
  <si>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</si>
  <si>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</si>
  <si>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</si>
  <si>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</si>
  <si>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</si>
  <si>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</si>
  <si>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</si>
  <si>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</si>
  <si>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</si>
  <si>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</si>
  <si>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</si>
  <si>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</si>
  <si>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</si>
  <si>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</si>
  <si>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</si>
  <si>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</si>
  <si>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</si>
  <si>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</si>
  <si>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</si>
  <si>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</si>
  <si>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</si>
  <si>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</si>
  <si>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</si>
  <si>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</si>
  <si>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</si>
  <si>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</si>
  <si>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</si>
  <si>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</si>
  <si>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</si>
  <si>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</si>
  <si>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</si>
  <si>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</si>
  <si>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</si>
  <si>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</si>
  <si>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</si>
  <si>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</si>
  <si>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</si>
  <si>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</si>
  <si>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</si>
  <si>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</si>
  <si>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</si>
  <si>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</si>
  <si>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</si>
  <si>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</si>
  <si>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</si>
  <si>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</si>
  <si>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</si>
  <si>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</si>
  <si>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</si>
  <si>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</si>
  <si>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</si>
  <si>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</si>
  <si>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</si>
  <si>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</si>
  <si>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</si>
  <si>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</si>
  <si>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</si>
  <si>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</si>
  <si>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</si>
  <si>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</si>
  <si>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</si>
  <si>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</si>
  <si>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</si>
  <si>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</si>
  <si>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</si>
  <si>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</si>
  <si>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</si>
  <si>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</si>
  <si>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</si>
  <si>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</si>
  <si>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</si>
  <si>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</si>
  <si>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</si>
  <si>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</si>
  <si>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</si>
  <si>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</si>
  <si>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</si>
  <si>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</si>
  <si>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</si>
  <si>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</si>
  <si>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</si>
  <si>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</si>
  <si>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</si>
  <si>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</si>
  <si>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</si>
  <si>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</si>
  <si>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</si>
  <si>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</si>
  <si>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</si>
  <si>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</si>
  <si>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</si>
  <si>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</si>
  <si>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</si>
  <si>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</si>
  <si>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</si>
  <si>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</si>
  <si>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</si>
  <si>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</si>
  <si>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</si>
  <si>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</si>
  <si>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</si>
  <si>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</si>
  <si>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</si>
  <si>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</si>
  <si>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</si>
  <si>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</si>
  <si>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</si>
  <si>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</si>
  <si>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</si>
  <si>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</si>
  <si>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</si>
  <si>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</si>
  <si>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</si>
  <si>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</si>
  <si>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</si>
  <si>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</si>
  <si>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</si>
  <si>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</si>
  <si>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</si>
  <si>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</si>
  <si>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</si>
  <si>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</si>
  <si>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</si>
  <si>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</si>
  <si>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</si>
  <si>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</si>
  <si>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</si>
  <si>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</si>
  <si>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</si>
  <si>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</si>
  <si>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</si>
  <si>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</si>
  <si>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</si>
  <si>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</si>
  <si>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</si>
  <si>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</si>
  <si>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</si>
  <si>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</si>
  <si>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</si>
  <si>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</si>
  <si>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</si>
  <si>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</si>
  <si>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</si>
  <si>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</si>
  <si>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</si>
  <si>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</si>
  <si>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</si>
  <si>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</si>
  <si>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</si>
  <si>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</si>
  <si>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</si>
  <si>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</si>
  <si>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</si>
  <si>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</si>
  <si>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</si>
  <si>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</si>
  <si>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</si>
  <si>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</si>
  <si>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</si>
  <si>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</si>
  <si>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</si>
  <si>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</si>
  <si>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</si>
  <si>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</si>
  <si>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</si>
  <si>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</si>
  <si>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</si>
  <si>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</si>
  <si>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</si>
  <si>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</si>
  <si>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</si>
  <si>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</si>
  <si>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</si>
  <si>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</si>
  <si>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</si>
  <si>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</si>
  <si>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</si>
  <si>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</si>
  <si>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</si>
  <si>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</si>
  <si>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</si>
  <si>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</si>
  <si>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</si>
  <si>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</si>
  <si>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</si>
  <si>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</si>
  <si>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</si>
  <si>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</si>
  <si>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</si>
  <si>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</si>
  <si>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</si>
  <si>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</si>
  <si>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</si>
  <si>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</si>
  <si>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</si>
  <si>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</si>
  <si>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</si>
  <si>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</si>
  <si>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</si>
  <si>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</si>
  <si>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</si>
  <si>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</si>
  <si>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</si>
  <si>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</si>
  <si>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</si>
  <si>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</si>
  <si>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</si>
  <si>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</si>
  <si>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</si>
  <si>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</si>
  <si>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</si>
  <si>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</si>
  <si>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</si>
  <si>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</si>
  <si>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</si>
  <si>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</si>
  <si>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</si>
  <si>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</si>
  <si>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</si>
  <si>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</si>
  <si>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</si>
  <si>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</si>
  <si>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</si>
  <si>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</si>
  <si>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</si>
  <si>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</si>
  <si>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</si>
  <si>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</si>
  <si>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</si>
  <si>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</si>
  <si>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</si>
  <si>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</si>
  <si>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</si>
  <si>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</si>
  <si>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</si>
  <si>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</si>
  <si>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</si>
  <si>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</si>
  <si>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</si>
  <si>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</si>
  <si>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</si>
  <si>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</si>
  <si>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</si>
  <si>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</si>
  <si>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</si>
  <si>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</si>
  <si>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</si>
  <si>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</si>
  <si>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</si>
  <si>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</si>
  <si>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</si>
  <si>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</si>
  <si>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</si>
  <si>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</si>
  <si>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</si>
  <si>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</si>
  <si>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</si>
  <si>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</si>
  <si>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</si>
  <si>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</si>
  <si>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</si>
  <si>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</si>
  <si>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</si>
  <si>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</si>
  <si>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</si>
  <si>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</si>
  <si>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</si>
  <si>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</si>
  <si>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</si>
  <si>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</si>
  <si>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</si>
  <si>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</si>
  <si>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</si>
  <si>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</si>
  <si>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</si>
  <si>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</si>
  <si>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</si>
  <si>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</si>
  <si>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</si>
  <si>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</si>
  <si>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</si>
  <si>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</si>
  <si>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</si>
  <si>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</si>
  <si>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</si>
  <si>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</si>
  <si>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</si>
  <si>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</si>
  <si>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</si>
  <si>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</si>
  <si>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</si>
  <si>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</si>
  <si>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</si>
  <si>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</si>
  <si>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</si>
  <si>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</si>
  <si>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</si>
  <si>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</si>
  <si>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</si>
  <si>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</si>
  <si>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</si>
  <si>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</si>
  <si>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</si>
  <si>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</si>
  <si>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</si>
  <si>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</si>
  <si>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</si>
  <si>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</si>
  <si>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</si>
  <si>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</si>
  <si>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</si>
  <si>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</si>
  <si>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</si>
  <si>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</si>
  <si>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</si>
  <si>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</si>
  <si>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</si>
  <si>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</si>
  <si>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</si>
  <si>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</si>
  <si>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</si>
  <si>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</si>
  <si>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</si>
  <si>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</si>
  <si>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</si>
  <si>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</si>
  <si>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</si>
  <si>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</si>
  <si>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</si>
  <si>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</si>
  <si>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</si>
  <si>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</si>
  <si>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</si>
  <si>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</si>
  <si>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</si>
  <si>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</si>
  <si>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</si>
  <si>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</si>
  <si>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</si>
  <si>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</si>
  <si>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</si>
  <si>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</si>
  <si>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</si>
  <si>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</si>
  <si>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</si>
  <si>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</si>
  <si>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</si>
  <si>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</si>
  <si>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</si>
  <si>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</si>
  <si>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</si>
  <si>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</si>
  <si>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</si>
  <si>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</si>
  <si>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</si>
  <si>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</si>
  <si>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</si>
  <si>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</si>
  <si>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</si>
  <si>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</si>
  <si>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</si>
  <si>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</si>
  <si>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</si>
  <si>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</si>
  <si>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</si>
  <si>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</si>
  <si>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</si>
  <si>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</si>
  <si>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</si>
  <si>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</si>
  <si>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</si>
  <si>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</si>
  <si>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</si>
  <si>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</si>
  <si>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</si>
  <si>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</si>
  <si>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</si>
  <si>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</si>
  <si>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</si>
  <si>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</si>
  <si>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</si>
  <si>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</si>
  <si>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</si>
  <si>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</si>
  <si>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</si>
  <si>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</si>
  <si>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</si>
  <si>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</si>
  <si>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</si>
  <si>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</si>
  <si>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</si>
  <si>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</si>
  <si>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</si>
  <si>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</si>
  <si>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</si>
  <si>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</si>
  <si>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</si>
  <si>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</si>
  <si>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</si>
  <si>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</si>
  <si>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</si>
  <si>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</si>
  <si>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</si>
  <si>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</si>
  <si>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</si>
  <si>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</si>
  <si>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</si>
  <si>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</si>
  <si>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</si>
  <si>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</si>
  <si>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</si>
  <si>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</si>
  <si>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</si>
  <si>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</si>
  <si>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</si>
  <si>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</si>
  <si>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</si>
  <si>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</si>
  <si>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</si>
  <si>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</si>
  <si>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</si>
  <si>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</si>
  <si>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</si>
  <si>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</si>
  <si>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</si>
  <si>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</si>
  <si>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</si>
  <si>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</si>
  <si>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</si>
  <si>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</si>
  <si>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</si>
  <si>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</si>
  <si>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</si>
  <si>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</si>
  <si>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</si>
  <si>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</si>
  <si>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</si>
  <si>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</si>
  <si>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</si>
  <si>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</si>
  <si>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</si>
  <si>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</si>
  <si>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</si>
  <si>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</si>
  <si>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</si>
  <si>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</si>
  <si>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</si>
  <si>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</si>
  <si>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</si>
  <si>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</si>
  <si>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</si>
  <si>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</si>
  <si>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</si>
  <si>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</si>
  <si>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</si>
  <si>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</si>
  <si>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</si>
  <si>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</si>
  <si>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</si>
  <si>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</si>
  <si>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</si>
  <si>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</si>
  <si>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</si>
  <si>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</si>
  <si>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</si>
  <si>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</si>
  <si>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</si>
  <si>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</si>
  <si>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</si>
  <si>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</si>
  <si>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</si>
  <si>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</si>
  <si>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</si>
  <si>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</si>
  <si>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</si>
  <si>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</si>
  <si>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</si>
  <si>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</si>
  <si>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</si>
  <si>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</si>
  <si>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</si>
  <si>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</si>
  <si>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</si>
  <si>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</si>
  <si>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</si>
  <si>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</si>
  <si>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</si>
  <si>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</si>
  <si>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</si>
  <si>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</si>
  <si>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</si>
  <si>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</si>
  <si>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</si>
  <si>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</si>
  <si>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</si>
  <si>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</si>
  <si>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</si>
  <si>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</si>
  <si>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</si>
  <si>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</si>
  <si>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</si>
  <si>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</si>
  <si>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</si>
  <si>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</si>
  <si>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</si>
  <si>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</si>
  <si>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</si>
  <si>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</si>
  <si>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</si>
  <si>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</si>
  <si>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</si>
  <si>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</si>
  <si>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</si>
  <si>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</si>
  <si>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</si>
  <si>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</si>
  <si>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</si>
  <si>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</si>
  <si>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</si>
  <si>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</si>
  <si>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</si>
  <si>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</si>
  <si>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</si>
  <si>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</si>
  <si>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</si>
  <si>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</si>
  <si>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</si>
  <si>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</si>
  <si>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</si>
  <si>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</si>
  <si>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</si>
  <si>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</si>
  <si>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</si>
  <si>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</si>
  <si>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</si>
  <si>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</si>
  <si>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</si>
  <si>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</si>
  <si>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</si>
  <si>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</si>
  <si>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</si>
  <si>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</si>
  <si>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</si>
  <si>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</si>
  <si>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</si>
  <si>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</si>
  <si>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</si>
  <si>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</si>
  <si>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</si>
  <si>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</si>
  <si>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</si>
  <si>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</si>
  <si>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</si>
  <si>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</si>
  <si>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</si>
  <si>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</si>
  <si>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</si>
  <si>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</si>
  <si>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</si>
  <si>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</si>
  <si>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</si>
  <si>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</si>
  <si>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</si>
  <si>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</si>
  <si>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</si>
  <si>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</si>
  <si>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</si>
  <si>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</si>
  <si>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</si>
  <si>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</si>
  <si>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</si>
  <si>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</si>
  <si>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</si>
  <si>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</si>
  <si>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</si>
  <si>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</si>
  <si>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</si>
  <si>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</si>
  <si>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</si>
  <si>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</si>
  <si>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</si>
  <si>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</si>
  <si>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</si>
  <si>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</si>
  <si>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</si>
  <si>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</si>
  <si>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</si>
  <si>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</si>
  <si>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</si>
  <si>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</si>
  <si>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</si>
  <si>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</si>
  <si>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</si>
  <si>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</si>
  <si>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</si>
  <si>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</si>
  <si>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</si>
  <si>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</si>
  <si>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</si>
  <si>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</si>
  <si>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</si>
  <si>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</si>
  <si>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</si>
  <si>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</si>
  <si>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</si>
  <si>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</si>
  <si>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</si>
  <si>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</si>
  <si>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</si>
  <si>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</si>
  <si>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</si>
  <si>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</si>
  <si>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</si>
  <si>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</si>
  <si>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</si>
  <si>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</si>
  <si>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</si>
  <si>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</si>
  <si>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</si>
  <si>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</si>
  <si>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</si>
  <si>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</si>
  <si>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</si>
  <si>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</si>
  <si>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</si>
  <si>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</si>
  <si>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</si>
  <si>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</si>
  <si>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</si>
  <si>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</si>
  <si>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</si>
  <si>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</si>
  <si>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</si>
  <si>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</si>
  <si>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</si>
  <si>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</si>
  <si>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</si>
  <si>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</si>
  <si>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</si>
  <si>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</si>
  <si>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</si>
  <si>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</si>
  <si>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</si>
  <si>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</si>
  <si>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</si>
  <si>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</si>
  <si>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</si>
  <si>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</si>
  <si>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</si>
  <si>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</si>
  <si>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</si>
  <si>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</si>
  <si>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</si>
  <si>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</si>
  <si>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</si>
  <si>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</si>
  <si>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</si>
  <si>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</si>
  <si>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</si>
  <si>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</si>
  <si>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</si>
  <si>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</si>
  <si>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</si>
  <si>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</si>
  <si>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</si>
  <si>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</si>
  <si>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</si>
  <si>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</si>
  <si>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</si>
  <si>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</si>
  <si>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</si>
  <si>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</si>
  <si>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</si>
  <si>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</si>
  <si>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</si>
  <si>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</si>
  <si>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</si>
  <si>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</si>
  <si>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</si>
  <si>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</si>
  <si>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</si>
  <si>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</si>
  <si>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</si>
  <si>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</si>
  <si>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</si>
  <si>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</si>
  <si>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</si>
  <si>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</si>
  <si>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</si>
  <si>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</si>
  <si>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</si>
  <si>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</si>
  <si>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</si>
  <si>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</si>
  <si>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</si>
  <si>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</si>
  <si>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</si>
  <si>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</si>
  <si>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</si>
  <si>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</si>
  <si>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</si>
  <si>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</si>
  <si>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</si>
  <si>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</si>
  <si>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</si>
  <si>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</si>
  <si>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</si>
  <si>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</si>
  <si>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</si>
  <si>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</si>
  <si>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</si>
  <si>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</si>
  <si>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</si>
  <si>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</si>
  <si>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</si>
  <si>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</si>
  <si>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</si>
  <si>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</si>
  <si>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</si>
  <si>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</si>
  <si>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</si>
  <si>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</si>
  <si>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</si>
  <si>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</si>
  <si>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</si>
  <si>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</si>
  <si>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</si>
  <si>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</si>
  <si>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</si>
  <si>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</si>
  <si>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</si>
  <si>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</si>
  <si>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</si>
  <si>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</si>
  <si>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</si>
  <si>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</si>
  <si>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</si>
  <si>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</si>
  <si>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</si>
  <si>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</si>
  <si>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</si>
  <si>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</si>
  <si>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</si>
  <si>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</si>
  <si>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</si>
  <si>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</si>
  <si>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</si>
  <si>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</si>
  <si>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</si>
  <si>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</si>
  <si>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</si>
  <si>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</si>
  <si>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</si>
  <si>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</si>
  <si>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</si>
  <si>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</si>
  <si>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</si>
  <si>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</si>
  <si>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</si>
  <si>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</si>
  <si>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</si>
  <si>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</si>
  <si>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</si>
  <si>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</si>
  <si>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</si>
  <si>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</si>
  <si>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</si>
  <si>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</si>
  <si>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</si>
  <si>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</si>
  <si>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</si>
  <si>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</si>
  <si>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</si>
  <si>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</si>
  <si>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</si>
  <si>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</si>
  <si>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</si>
  <si>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</si>
  <si>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</si>
  <si>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</si>
  <si>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</si>
  <si>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</si>
  <si>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</si>
  <si>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</si>
  <si>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</si>
  <si>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</si>
  <si>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</si>
  <si>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</si>
  <si>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</si>
  <si>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</si>
  <si>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</si>
  <si>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</si>
  <si>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</si>
  <si>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</si>
  <si>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</si>
  <si>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</si>
  <si>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</si>
  <si>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</si>
  <si>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</si>
  <si>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</si>
  <si>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</si>
  <si>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</si>
  <si>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</si>
  <si>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</si>
  <si>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</si>
  <si>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</si>
  <si>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</si>
  <si>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</si>
  <si>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</si>
  <si>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</si>
  <si>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</si>
  <si>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</si>
  <si>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</si>
  <si>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</si>
  <si>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</si>
  <si>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</si>
  <si>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</si>
  <si>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</si>
  <si>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</si>
  <si>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</si>
  <si>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</si>
  <si>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</si>
  <si>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</si>
  <si>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</si>
  <si>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</si>
  <si>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</si>
  <si>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</si>
  <si>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</si>
  <si>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</si>
  <si>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</si>
  <si>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</si>
  <si>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</si>
  <si>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</si>
  <si>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</si>
  <si>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</si>
  <si>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</si>
  <si>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</si>
  <si>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</si>
  <si>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</si>
  <si>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</si>
  <si>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</si>
  <si>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</si>
  <si>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</si>
  <si>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</si>
  <si>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</si>
  <si>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</si>
  <si>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</si>
  <si>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</si>
  <si>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</si>
  <si>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</si>
  <si>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</si>
  <si>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</si>
  <si>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</si>
  <si>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</si>
  <si>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</si>
  <si>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</si>
  <si>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</si>
  <si>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</si>
  <si>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</si>
  <si>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</si>
  <si>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</si>
  <si>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</si>
  <si>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</si>
  <si>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</si>
  <si>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</si>
  <si>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</si>
  <si>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</si>
  <si>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</si>
  <si>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</si>
  <si>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</si>
  <si>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</si>
  <si>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</si>
  <si>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</si>
  <si>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</si>
  <si>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</si>
  <si>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</si>
  <si>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</si>
  <si>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</si>
  <si>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</si>
  <si>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</si>
  <si>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</si>
  <si>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</si>
  <si>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</si>
  <si>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</si>
  <si>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</si>
  <si>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</si>
  <si>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</si>
  <si>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</si>
  <si>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</si>
  <si>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</si>
  <si>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</si>
  <si>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</si>
  <si>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</si>
  <si>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</si>
  <si>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</si>
  <si>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</si>
  <si>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</si>
  <si>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</si>
  <si>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</si>
  <si>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</si>
  <si>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</si>
  <si>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</si>
  <si>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</si>
  <si>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</si>
  <si>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</si>
  <si>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</si>
  <si>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</si>
  <si>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</si>
  <si>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</si>
  <si>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</si>
  <si>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</si>
  <si>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</si>
  <si>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</si>
  <si>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</si>
  <si>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</si>
  <si>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</si>
  <si>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</si>
  <si>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</si>
  <si>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</si>
  <si>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</si>
  <si>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</si>
  <si>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</si>
  <si>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</si>
  <si>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</si>
  <si>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</si>
  <si>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</si>
  <si>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</si>
  <si>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</si>
  <si>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</si>
  <si>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</si>
  <si>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</si>
  <si>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</si>
  <si>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</si>
  <si>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</si>
  <si>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</si>
  <si>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</si>
  <si>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</si>
  <si>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</si>
  <si>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</si>
  <si>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</si>
  <si>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</si>
  <si>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</si>
  <si>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</si>
  <si>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</si>
  <si>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</si>
  <si>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</si>
  <si>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</si>
  <si>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</si>
  <si>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</si>
  <si>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</si>
  <si>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</si>
  <si>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</si>
  <si>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</si>
  <si>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</si>
  <si>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</si>
  <si>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</si>
  <si>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</si>
  <si>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</si>
  <si>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</si>
  <si>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</si>
  <si>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</si>
  <si>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</si>
  <si>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</si>
  <si>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</si>
  <si>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</si>
  <si>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</si>
  <si>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</si>
  <si>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</si>
  <si>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</si>
  <si>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</si>
  <si>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</si>
  <si>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</si>
  <si>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</si>
  <si>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</si>
  <si>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</si>
  <si>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</si>
  <si>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</si>
  <si>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</si>
  <si>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</si>
  <si>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</si>
  <si>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</si>
  <si>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</si>
  <si>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</si>
  <si>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</si>
  <si>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</si>
  <si>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</si>
  <si>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</si>
  <si>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</si>
  <si>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</si>
  <si>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</si>
  <si>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</si>
  <si>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</si>
  <si>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</si>
  <si>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</si>
  <si>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</si>
  <si>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</si>
  <si>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</si>
  <si>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</si>
  <si>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</si>
  <si>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</si>
  <si>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</si>
  <si>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</si>
  <si>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</si>
  <si>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</si>
  <si>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</si>
  <si>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</si>
  <si>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</si>
  <si>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</si>
  <si>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</si>
  <si>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</si>
  <si>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</si>
  <si>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</si>
  <si>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</si>
  <si>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</si>
  <si>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</si>
  <si>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</si>
  <si>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</si>
  <si>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</si>
  <si>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</si>
  <si>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</si>
  <si>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</si>
  <si>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</si>
  <si>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</si>
  <si>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</si>
  <si>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</si>
  <si>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</si>
  <si>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</si>
  <si>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</si>
  <si>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</si>
  <si>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</si>
  <si>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</si>
  <si>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</si>
  <si>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</si>
  <si>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</si>
  <si>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</si>
  <si>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</si>
  <si>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</si>
  <si>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</si>
  <si>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</si>
  <si>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</si>
  <si>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</si>
  <si>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</si>
  <si>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</si>
  <si>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</si>
  <si>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</si>
  <si>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</si>
  <si>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</si>
  <si>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</si>
  <si>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</si>
  <si>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</si>
  <si>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</si>
  <si>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</si>
  <si>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</si>
  <si>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</si>
  <si>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</si>
  <si>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</si>
  <si>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</si>
  <si>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</si>
  <si>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</si>
  <si>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</si>
  <si>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</si>
  <si>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</si>
  <si>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</si>
  <si>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</si>
  <si>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</si>
  <si>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</si>
  <si>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</si>
  <si>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</si>
  <si>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</si>
  <si>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</si>
  <si>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</si>
  <si>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</si>
  <si>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</si>
  <si>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</si>
  <si>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</si>
  <si>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</si>
  <si>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</si>
  <si>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</si>
  <si>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</si>
  <si>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</si>
  <si>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</si>
  <si>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</si>
  <si>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</si>
  <si>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</si>
  <si>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</si>
  <si>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</si>
  <si>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</si>
  <si>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</si>
  <si>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</si>
  <si>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</si>
  <si>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</si>
  <si>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</si>
  <si>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</si>
  <si>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</si>
  <si>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</si>
  <si>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</si>
  <si>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</si>
  <si>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</si>
  <si>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</si>
  <si>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</si>
  <si>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</si>
  <si>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</si>
  <si>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</si>
  <si>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</si>
  <si>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</si>
  <si>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</si>
  <si>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</si>
  <si>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</si>
  <si>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</si>
  <si>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</si>
  <si>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</si>
  <si>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</si>
  <si>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</si>
  <si>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</si>
  <si>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</si>
  <si>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</si>
  <si>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</si>
  <si>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</si>
  <si>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</si>
  <si>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</si>
  <si>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</si>
  <si>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</si>
  <si>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</si>
  <si>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</si>
  <si>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</si>
  <si>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</si>
  <si>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</si>
  <si>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</si>
  <si>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</si>
  <si>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</si>
  <si>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</si>
  <si>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</si>
  <si>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</si>
  <si>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</si>
  <si>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</si>
  <si>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</si>
  <si>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</si>
  <si>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</si>
  <si>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</si>
  <si>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</si>
  <si>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</si>
  <si>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</si>
  <si>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</si>
  <si>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</si>
  <si>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</si>
  <si>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</si>
  <si>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</si>
  <si>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</si>
  <si>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</si>
  <si>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</si>
  <si>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</si>
  <si>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</si>
  <si>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</si>
  <si>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</si>
  <si>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</si>
  <si>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</si>
  <si>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</si>
  <si>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</si>
  <si>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</si>
  <si>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</si>
  <si>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</si>
  <si>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</si>
  <si>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</si>
  <si>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</si>
  <si>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</si>
  <si>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</si>
  <si>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</si>
  <si>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</si>
  <si>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</si>
  <si>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</si>
  <si>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</si>
  <si>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</si>
  <si>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</si>
  <si>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</si>
  <si>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</si>
  <si>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</si>
  <si>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</si>
  <si>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</si>
  <si>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</si>
  <si>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</si>
  <si>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</si>
  <si>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</si>
  <si>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</si>
  <si>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</si>
  <si>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</si>
  <si>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</si>
  <si>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</si>
  <si>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</si>
  <si>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</si>
  <si>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</si>
  <si>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</si>
  <si>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</si>
  <si>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</si>
  <si>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</si>
  <si>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</si>
  <si>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</si>
  <si>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</si>
  <si>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</si>
  <si>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</si>
  <si>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</si>
  <si>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</si>
  <si>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</si>
  <si>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</si>
  <si>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</si>
  <si>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</si>
  <si>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</si>
  <si>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</si>
  <si>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</si>
  <si>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</si>
  <si>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</si>
  <si>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</si>
  <si>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</si>
  <si>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</si>
  <si>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</si>
  <si>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</si>
  <si>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</si>
  <si>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</si>
  <si>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</si>
  <si>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</si>
  <si>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</si>
  <si>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</si>
  <si>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</si>
  <si>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</si>
  <si>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</si>
  <si>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</si>
  <si>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</si>
  <si>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</si>
  <si>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</si>
  <si>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</si>
  <si>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</si>
  <si>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</si>
  <si>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</si>
  <si>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</si>
  <si>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</si>
  <si>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</si>
  <si>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</si>
  <si>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</si>
  <si>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</si>
  <si>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</si>
  <si>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</si>
  <si>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</si>
  <si>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</si>
  <si>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</si>
  <si>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</si>
  <si>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</si>
  <si>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</si>
  <si>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</si>
  <si>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</si>
  <si>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</si>
  <si>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</si>
  <si>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</si>
  <si>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</si>
  <si>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</si>
  <si>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</si>
  <si>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</si>
  <si>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</si>
  <si>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</si>
  <si>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</si>
  <si>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</si>
  <si>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</si>
  <si>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</si>
  <si>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</si>
  <si>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</si>
  <si>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</si>
  <si>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</si>
  <si>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</si>
  <si>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</si>
  <si>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</si>
  <si>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</si>
  <si>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</si>
  <si>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</si>
  <si>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</si>
  <si>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</si>
  <si>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</si>
  <si>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</si>
  <si>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</si>
  <si>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</si>
  <si>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</si>
  <si>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</si>
  <si>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</si>
  <si>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</si>
  <si>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</si>
  <si>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</si>
  <si>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</si>
  <si>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</si>
  <si>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</si>
  <si>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</si>
  <si>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</si>
  <si>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</si>
  <si>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</si>
  <si>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</si>
  <si>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</si>
  <si>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</si>
  <si>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</si>
  <si>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</si>
  <si>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</si>
  <si>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</si>
  <si>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</si>
  <si>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</si>
  <si>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</si>
  <si>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</si>
  <si>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</si>
  <si>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</si>
  <si>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</si>
  <si>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</si>
  <si>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</si>
  <si>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</si>
  <si>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</si>
  <si>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</si>
  <si>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</si>
  <si>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</si>
  <si>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</si>
  <si>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</si>
  <si>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</si>
  <si>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</si>
  <si>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</si>
  <si>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</si>
  <si>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</si>
  <si>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</si>
  <si>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</si>
  <si>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</si>
  <si>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</si>
  <si>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</si>
  <si>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</si>
  <si>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</si>
  <si>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</si>
  <si>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</si>
  <si>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</si>
  <si>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</si>
  <si>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</si>
  <si>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</si>
  <si>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</si>
  <si>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</si>
  <si>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</si>
  <si>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</si>
  <si>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</si>
  <si>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</si>
  <si>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</si>
  <si>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</si>
  <si>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</si>
  <si>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</si>
  <si>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</si>
  <si>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</si>
  <si>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</si>
  <si>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</si>
  <si>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</si>
  <si>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</si>
  <si>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</si>
  <si>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</si>
  <si>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</si>
  <si>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</si>
  <si>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</si>
  <si>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</si>
  <si>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</si>
  <si>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</si>
  <si>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</si>
  <si>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</si>
  <si>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</si>
  <si>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</si>
  <si>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</si>
  <si>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</si>
  <si>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</si>
  <si>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</si>
  <si>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</si>
  <si>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</si>
  <si>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</si>
  <si>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</si>
  <si>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</si>
  <si>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</si>
  <si>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</si>
  <si>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</si>
  <si>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</si>
  <si>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</si>
  <si>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</si>
  <si>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</si>
  <si>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</si>
  <si>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</si>
  <si>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</si>
  <si>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</si>
  <si>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</si>
  <si>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</si>
  <si>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</si>
  <si>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</si>
  <si>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</si>
  <si>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</si>
  <si>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</si>
  <si>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</si>
  <si>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</si>
  <si>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</si>
  <si>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</si>
  <si>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</si>
  <si>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</si>
  <si>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</si>
  <si>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</si>
  <si>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</si>
  <si>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</si>
  <si>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</si>
  <si>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</si>
  <si>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</si>
  <si>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</si>
  <si>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</si>
  <si>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</si>
  <si>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</si>
  <si>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</si>
  <si>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</si>
  <si>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</si>
  <si>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</si>
  <si>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</si>
  <si>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</si>
  <si>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</si>
  <si>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</si>
  <si>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</si>
  <si>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</si>
  <si>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</si>
  <si>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</si>
  <si>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</si>
  <si>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</si>
  <si>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</si>
  <si>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</si>
  <si>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</si>
  <si>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</si>
  <si>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</si>
  <si>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</si>
  <si>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</si>
  <si>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</si>
  <si>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</si>
  <si>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</si>
  <si>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</si>
  <si>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</si>
  <si>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</si>
  <si>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</si>
  <si>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</si>
  <si>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</si>
  <si>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</si>
  <si>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</si>
  <si>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</si>
  <si>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</si>
  <si>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</si>
  <si>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</si>
  <si>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</si>
  <si>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</si>
  <si>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</si>
  <si>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</si>
  <si>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</si>
  <si>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</si>
  <si>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</si>
  <si>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</si>
  <si>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</si>
  <si>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</si>
  <si>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</si>
  <si>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</si>
  <si>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</si>
  <si>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</si>
  <si>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</si>
  <si>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</si>
  <si>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</si>
  <si>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</si>
  <si>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</si>
  <si>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</si>
  <si>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</si>
  <si>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</si>
  <si>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</si>
  <si>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</si>
  <si>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</si>
  <si>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</si>
  <si>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</si>
  <si>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</si>
  <si>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</si>
  <si>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</si>
  <si>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</si>
  <si>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</si>
  <si>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</si>
  <si>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</si>
  <si>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</si>
  <si>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</si>
  <si>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</si>
  <si>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</si>
  <si>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</si>
  <si>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</si>
  <si>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</si>
  <si>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</si>
  <si>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</si>
  <si>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</si>
  <si>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</si>
  <si>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</si>
  <si>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</si>
  <si>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</si>
  <si>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</si>
  <si>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</si>
  <si>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</si>
  <si>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</si>
  <si>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</si>
  <si>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</si>
  <si>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</si>
  <si>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</si>
  <si>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</si>
  <si>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</si>
  <si>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</si>
  <si>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</si>
  <si>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</si>
  <si>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</si>
  <si>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</si>
  <si>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</si>
  <si>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</si>
  <si>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</si>
  <si>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</si>
  <si>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</si>
  <si>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</si>
  <si>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</si>
  <si>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</si>
  <si>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</si>
  <si>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</si>
  <si>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</si>
  <si>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</si>
  <si>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</si>
  <si>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</si>
  <si>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</si>
  <si>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</si>
  <si>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</si>
  <si>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</si>
  <si>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</si>
  <si>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</si>
  <si>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</si>
  <si>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</si>
  <si>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</si>
  <si>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</si>
  <si>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</si>
  <si>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</si>
  <si>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</si>
  <si>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</si>
  <si>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</si>
  <si>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</si>
  <si>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</si>
  <si>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</si>
  <si>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</si>
  <si>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</si>
  <si>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</si>
  <si>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</si>
  <si>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</si>
  <si>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</si>
  <si>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</si>
  <si>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</si>
  <si>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</si>
  <si>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</si>
  <si>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</si>
  <si>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</si>
  <si>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</si>
  <si>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</si>
  <si>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</si>
  <si>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</si>
  <si>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</si>
  <si>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</si>
  <si>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</si>
  <si>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</si>
  <si>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</si>
  <si>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</si>
  <si>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</si>
  <si>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</si>
  <si>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</si>
  <si>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</si>
  <si>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</si>
  <si>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</si>
  <si>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</si>
  <si>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</si>
  <si>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</si>
  <si>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</si>
  <si>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</si>
  <si>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</si>
  <si>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</si>
  <si>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</si>
  <si>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</si>
  <si>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</si>
  <si>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</si>
  <si>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</si>
  <si>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</si>
  <si>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</si>
  <si>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</si>
  <si>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</si>
  <si>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</si>
  <si>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</si>
  <si>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</si>
  <si>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</si>
  <si>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</si>
  <si>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</si>
  <si>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</si>
  <si>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</si>
  <si>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</si>
  <si>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</si>
  <si>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</si>
  <si>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</si>
  <si>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</si>
  <si>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</si>
  <si>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</si>
  <si>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</si>
  <si>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</si>
  <si>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</si>
  <si>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</si>
  <si>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</si>
  <si>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</si>
  <si>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</si>
  <si>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</si>
  <si>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</si>
  <si>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</si>
  <si>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</si>
  <si>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</si>
  <si>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</si>
  <si>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</si>
  <si>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</si>
  <si>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</si>
  <si>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</si>
  <si>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</si>
  <si>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</si>
  <si>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</si>
  <si>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</si>
  <si>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</si>
  <si>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</si>
  <si>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</si>
  <si>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</si>
  <si>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</si>
  <si>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</si>
  <si>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</si>
  <si>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</si>
  <si>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</si>
  <si>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</si>
  <si>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</si>
  <si>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</si>
  <si>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</si>
  <si>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</si>
  <si>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</si>
  <si>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</si>
  <si>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</si>
  <si>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</si>
  <si>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</si>
  <si>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</si>
  <si>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</si>
  <si>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</si>
  <si>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</si>
  <si>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</si>
  <si>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</si>
  <si>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</si>
  <si>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</si>
  <si>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</si>
  <si>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</si>
  <si>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</si>
  <si>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</si>
  <si>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</si>
  <si>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</si>
  <si>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</si>
  <si>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</si>
  <si>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</si>
  <si>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</si>
  <si>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</si>
  <si>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</si>
  <si>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</si>
  <si>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</si>
  <si>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</si>
  <si>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</si>
  <si>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</si>
  <si>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</si>
  <si>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</si>
  <si>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</si>
  <si>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</si>
  <si>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</si>
  <si>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</si>
  <si>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</si>
  <si>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</si>
  <si>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</si>
  <si>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</si>
  <si>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</si>
  <si>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</si>
  <si>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</si>
  <si>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</si>
  <si>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</si>
  <si>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</si>
  <si>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</si>
  <si>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</si>
  <si>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</si>
  <si>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</si>
  <si>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</si>
  <si>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</si>
  <si>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</si>
  <si>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</si>
  <si>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</si>
  <si>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</si>
  <si>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</si>
  <si>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</si>
  <si>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</si>
  <si>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</si>
  <si>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</si>
  <si>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</si>
  <si>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</si>
  <si>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</si>
  <si>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</si>
  <si>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</si>
  <si>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</si>
  <si>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</si>
  <si>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</si>
  <si>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</si>
  <si>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</si>
  <si>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</si>
  <si>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</si>
  <si>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</si>
  <si>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</si>
  <si>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</si>
  <si>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</si>
  <si>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</si>
  <si>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</si>
  <si>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</si>
  <si>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</si>
  <si>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</si>
  <si>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</si>
  <si>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</si>
  <si>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</si>
  <si>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</si>
  <si>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</si>
  <si>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</si>
  <si>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</si>
  <si>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</si>
  <si>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</si>
  <si>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</si>
  <si>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</si>
  <si>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</si>
  <si>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</si>
  <si>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</si>
  <si>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</si>
  <si>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</si>
  <si>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</si>
  <si>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</si>
  <si>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</si>
  <si>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</si>
  <si>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</si>
  <si>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</si>
  <si>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</si>
  <si>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</si>
  <si>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</si>
  <si>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</si>
  <si>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</si>
  <si>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</si>
  <si>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</si>
  <si>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</si>
  <si>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</si>
  <si>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</si>
  <si>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</si>
  <si>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</si>
  <si>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</si>
  <si>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</si>
  <si>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</si>
  <si>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</si>
  <si>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</si>
  <si>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</si>
  <si>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</si>
  <si>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</si>
  <si>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</si>
  <si>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</si>
  <si>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</si>
  <si>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</si>
  <si>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</si>
  <si>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</si>
  <si>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</si>
  <si>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</si>
  <si>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</si>
  <si>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</si>
  <si>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</si>
  <si>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</si>
  <si>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</si>
  <si>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</si>
  <si>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</si>
  <si>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</si>
  <si>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</si>
  <si>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</si>
  <si>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</si>
  <si>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</si>
  <si>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</si>
  <si>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</si>
  <si>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</si>
  <si>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</si>
  <si>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</si>
  <si>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</si>
  <si>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</si>
  <si>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</si>
  <si>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</si>
  <si>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</si>
  <si>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</si>
  <si>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</si>
  <si>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</si>
  <si>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</si>
  <si>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</si>
  <si>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</si>
  <si>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</si>
  <si>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</si>
  <si>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</si>
  <si>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</si>
  <si>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</si>
  <si>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</si>
  <si>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</si>
  <si>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</si>
  <si>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</si>
  <si>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</si>
  <si>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</si>
  <si>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</si>
  <si>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</si>
  <si>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</si>
  <si>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</si>
  <si>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</si>
  <si>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</si>
  <si>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</si>
  <si>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</si>
  <si>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</si>
  <si>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</si>
  <si>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</si>
  <si>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</si>
  <si>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</si>
  <si>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</si>
  <si>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</si>
  <si>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</si>
  <si>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</si>
  <si>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</si>
  <si>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</si>
  <si>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</si>
  <si>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</si>
  <si>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</si>
  <si>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</si>
  <si>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</si>
  <si>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</si>
  <si>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</si>
  <si>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</si>
  <si>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</si>
  <si>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</si>
  <si>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</si>
  <si>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</si>
  <si>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</si>
  <si>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</si>
  <si>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</si>
  <si>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</si>
  <si>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</si>
  <si>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</si>
  <si>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</si>
  <si>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</si>
  <si>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</si>
  <si>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</si>
  <si>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</si>
  <si>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</si>
  <si>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</si>
  <si>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</si>
  <si>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</si>
  <si>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</si>
  <si>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</si>
  <si>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</si>
  <si>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</si>
  <si>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</si>
  <si>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</si>
  <si>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</si>
  <si>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</si>
  <si>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</si>
  <si>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</si>
  <si>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</si>
  <si>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</si>
  <si>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</si>
  <si>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</si>
  <si>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</si>
  <si>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</si>
  <si>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</si>
  <si>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</si>
  <si>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</si>
  <si>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</si>
  <si>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</si>
  <si>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</si>
  <si>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</si>
  <si>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</si>
  <si>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</si>
  <si>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</si>
  <si>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</si>
  <si>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</si>
  <si>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</si>
  <si>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</si>
  <si>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</si>
  <si>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</si>
  <si>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</si>
  <si>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</si>
  <si>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</si>
  <si>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</si>
  <si>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</si>
  <si>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</si>
  <si>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</si>
  <si>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</si>
  <si>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</si>
  <si>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</si>
  <si>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</si>
  <si>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</si>
  <si>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</si>
  <si>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</si>
  <si>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</si>
  <si>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</si>
  <si>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</si>
  <si>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</si>
  <si>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</si>
  <si>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</si>
  <si>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</si>
  <si>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</si>
  <si>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</si>
  <si>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</si>
  <si>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</si>
  <si>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</si>
  <si>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</si>
  <si>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</si>
  <si>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</si>
  <si>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</si>
  <si>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</si>
  <si>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</si>
  <si>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</si>
  <si>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</si>
  <si>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</si>
  <si>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</si>
  <si>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</si>
  <si>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</si>
  <si>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</si>
  <si>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</si>
  <si>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</si>
  <si>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</si>
  <si>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</si>
  <si>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</si>
  <si>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</si>
  <si>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</si>
  <si>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</si>
  <si>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</si>
  <si>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</si>
  <si>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</si>
  <si>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</si>
  <si>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</si>
  <si>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</si>
  <si>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</si>
  <si>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</si>
  <si>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</si>
  <si>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</si>
  <si>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</si>
  <si>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</si>
  <si>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</si>
  <si>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</si>
  <si>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</si>
  <si>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</si>
  <si>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</si>
  <si>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</si>
  <si>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</si>
  <si>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</si>
  <si>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</si>
  <si>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</si>
  <si>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</si>
  <si>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</si>
  <si>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</si>
  <si>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</si>
  <si>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</si>
  <si>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</si>
  <si>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</si>
  <si>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</si>
  <si>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</si>
  <si>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</si>
  <si>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</si>
  <si>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</si>
  <si>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</si>
  <si>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</si>
  <si>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</si>
  <si>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</si>
  <si>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</si>
  <si>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</si>
  <si>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</si>
  <si>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</si>
  <si>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</si>
  <si>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</si>
  <si>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</si>
  <si>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</si>
  <si>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</si>
  <si>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</si>
  <si>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</si>
  <si>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</si>
  <si>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</si>
  <si>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</si>
  <si>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</si>
  <si>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</si>
  <si>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</si>
  <si>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</si>
  <si>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</si>
  <si>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</si>
  <si>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</si>
  <si>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</si>
  <si>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</si>
  <si>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</si>
  <si>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</si>
  <si>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</si>
  <si>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</si>
  <si>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</si>
  <si>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</si>
  <si>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</si>
  <si>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</si>
  <si>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</si>
  <si>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</si>
  <si>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</si>
  <si>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</si>
  <si>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</si>
  <si>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</si>
  <si>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</si>
  <si>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</si>
  <si>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</si>
  <si>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</si>
  <si>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</si>
  <si>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</si>
  <si>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</si>
  <si>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</si>
  <si>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</si>
  <si>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</si>
  <si>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</si>
  <si>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</si>
  <si>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</si>
  <si>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</si>
  <si>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</si>
  <si>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</si>
  <si>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</si>
  <si>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</si>
  <si>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</si>
  <si>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</si>
  <si>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</si>
  <si>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</si>
  <si>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</si>
  <si>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</si>
  <si>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</si>
  <si>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</si>
  <si>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</si>
  <si>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</si>
  <si>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</si>
  <si>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</si>
  <si>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</si>
  <si>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</si>
  <si>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</si>
  <si>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</si>
  <si>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</si>
  <si>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</si>
  <si>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</si>
  <si>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</si>
  <si>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</si>
  <si>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</si>
  <si>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</si>
  <si>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</si>
  <si>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</si>
  <si>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</si>
  <si>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</si>
  <si>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</si>
  <si>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</si>
  <si>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</si>
  <si>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</si>
  <si>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</si>
  <si>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</si>
  <si>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</si>
  <si>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</si>
  <si>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</si>
  <si>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</si>
  <si>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</si>
  <si>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</si>
  <si>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</si>
  <si>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</si>
  <si>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</si>
  <si>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</si>
  <si>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</si>
  <si>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</si>
  <si>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</si>
  <si>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</si>
  <si>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</si>
  <si>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</si>
  <si>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</si>
  <si>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</si>
  <si>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</si>
  <si>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</si>
  <si>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</si>
  <si>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</si>
  <si>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</si>
  <si>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</si>
  <si>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</si>
  <si>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</si>
  <si>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</si>
  <si>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</si>
  <si>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</si>
  <si>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</si>
  <si>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</si>
  <si>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</si>
  <si>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</si>
  <si>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</si>
  <si>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</si>
  <si>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</si>
  <si>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</si>
  <si>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</si>
  <si>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</si>
  <si>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</si>
  <si>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</si>
  <si>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</si>
  <si>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</si>
  <si>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</si>
  <si>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</si>
  <si>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</si>
  <si>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</si>
  <si>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</si>
  <si>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</si>
  <si>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</si>
  <si>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</si>
  <si>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</si>
  <si>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</si>
  <si>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</si>
  <si>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</si>
  <si>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</si>
  <si>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</si>
  <si>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</si>
  <si>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</si>
  <si>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</si>
  <si>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</si>
  <si>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</si>
  <si>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</si>
  <si>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</si>
  <si>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</si>
  <si>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</si>
  <si>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</si>
  <si>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</si>
  <si>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</si>
  <si>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</si>
  <si>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</si>
  <si>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</si>
  <si>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</si>
  <si>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</si>
  <si>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</si>
  <si>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</si>
  <si>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</si>
  <si>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</si>
  <si>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</si>
  <si>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</si>
  <si>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</si>
  <si>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</si>
  <si>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</si>
  <si>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</si>
  <si>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</si>
  <si>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</si>
  <si>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</si>
  <si>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</si>
  <si>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</si>
  <si>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</si>
  <si>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</si>
  <si>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</si>
  <si>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</si>
  <si>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</si>
  <si>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</si>
  <si>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</si>
  <si>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</si>
  <si>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</si>
  <si>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</si>
  <si>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</si>
  <si>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</si>
  <si>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</si>
  <si>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</si>
  <si>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</si>
  <si>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</si>
  <si>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</si>
  <si>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</si>
  <si>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</si>
  <si>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</si>
  <si>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</si>
  <si>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</si>
  <si>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</si>
  <si>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</si>
  <si>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</si>
  <si>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</si>
  <si>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</si>
  <si>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</si>
  <si>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</si>
  <si>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</si>
  <si>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</si>
  <si>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</si>
  <si>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</si>
  <si>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</si>
  <si>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</si>
  <si>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</si>
  <si>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</si>
  <si>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</si>
  <si>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</si>
  <si>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</si>
  <si>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</si>
  <si>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</si>
  <si>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</si>
  <si>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</si>
  <si>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</si>
  <si>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</si>
  <si>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</si>
  <si>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</si>
  <si>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</si>
  <si>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</si>
  <si>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</si>
  <si>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</si>
  <si>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</si>
  <si>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</si>
  <si>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</si>
  <si>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</si>
  <si>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</si>
  <si>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</si>
  <si>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</si>
  <si>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</si>
  <si>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</si>
  <si>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</si>
  <si>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</si>
  <si>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</si>
  <si>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</si>
  <si>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</si>
  <si>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</si>
  <si>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</si>
  <si>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</si>
  <si>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</si>
  <si>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</si>
  <si>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</si>
  <si>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</si>
  <si>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</si>
  <si>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</si>
  <si>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</si>
  <si>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</si>
  <si>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</si>
  <si>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</si>
  <si>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</si>
  <si>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</si>
  <si>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</si>
  <si>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</si>
  <si>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</si>
  <si>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</si>
  <si>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</si>
  <si>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</si>
  <si>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</si>
  <si>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</si>
  <si>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</si>
  <si>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</si>
  <si>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</si>
  <si>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</si>
  <si>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</si>
  <si>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</si>
  <si>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</si>
  <si>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</si>
  <si>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</si>
  <si>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</si>
  <si>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</si>
  <si>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</si>
  <si>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</si>
  <si>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</si>
  <si>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</si>
  <si>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</si>
  <si>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</si>
  <si>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</si>
  <si>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</si>
  <si>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</si>
  <si>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</si>
  <si>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</si>
  <si>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</si>
  <si>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</si>
  <si>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</si>
  <si>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</si>
  <si>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</si>
  <si>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</si>
  <si>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</si>
  <si>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</si>
  <si>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</si>
  <si>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</si>
  <si>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</si>
  <si>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</si>
  <si>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</si>
  <si>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</si>
  <si>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</si>
  <si>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</si>
  <si>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</si>
  <si>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</si>
  <si>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</si>
  <si>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</si>
  <si>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</si>
  <si>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</si>
  <si>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</si>
  <si>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</si>
  <si>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</si>
  <si>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</si>
  <si>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</si>
  <si>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</si>
  <si>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</si>
  <si>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</si>
  <si>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</si>
  <si>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</si>
  <si>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</si>
  <si>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</si>
  <si>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</si>
  <si>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</si>
  <si>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</si>
  <si>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</si>
  <si>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</si>
  <si>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</si>
  <si>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</si>
  <si>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</si>
  <si>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</si>
  <si>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</si>
  <si>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</si>
  <si>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</si>
  <si>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</si>
  <si>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</si>
  <si>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</si>
  <si>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</si>
  <si>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</si>
  <si>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</si>
  <si>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</si>
  <si>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</si>
  <si>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</si>
  <si>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</si>
  <si>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</si>
  <si>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</si>
  <si>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</si>
  <si>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</si>
  <si>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</si>
  <si>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</si>
  <si>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</si>
  <si>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</si>
  <si>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</si>
  <si>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</si>
  <si>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</si>
  <si>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</si>
  <si>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</si>
  <si>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</si>
  <si>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</si>
  <si>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</si>
  <si>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</si>
  <si>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</si>
  <si>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</si>
  <si>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</si>
  <si>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</si>
  <si>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</si>
  <si>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</si>
  <si>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</si>
  <si>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</si>
  <si>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</si>
  <si>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</si>
  <si>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</si>
  <si>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</si>
  <si>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</si>
  <si>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</si>
  <si>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</si>
  <si>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</si>
  <si>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</si>
  <si>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</si>
  <si>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</si>
  <si>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</si>
  <si>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</si>
  <si>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</si>
  <si>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</si>
  <si>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</si>
  <si>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</si>
  <si>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</si>
  <si>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</si>
  <si>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</si>
  <si>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</si>
  <si>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</si>
  <si>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</si>
  <si>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</si>
  <si>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</si>
  <si>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</si>
  <si>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</si>
  <si>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</si>
  <si>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</si>
  <si>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</si>
  <si>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</si>
  <si>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</si>
  <si>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</si>
  <si>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</si>
  <si>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</si>
  <si>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</si>
  <si>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</si>
  <si>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</si>
  <si>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</si>
  <si>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</si>
  <si>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</si>
  <si>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</si>
  <si>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</si>
  <si>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</si>
  <si>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</si>
  <si>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</si>
  <si>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</si>
  <si>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</si>
  <si>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</si>
  <si>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</si>
  <si>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</si>
  <si>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</si>
  <si>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</si>
  <si>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</si>
  <si>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</si>
  <si>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</si>
  <si>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</si>
  <si>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</si>
  <si>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</si>
  <si>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</si>
  <si>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</si>
  <si>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</si>
  <si>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</si>
  <si>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</si>
  <si>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</si>
  <si>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</si>
  <si>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</si>
  <si>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</si>
  <si>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</si>
  <si>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</si>
  <si>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</si>
  <si>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</si>
  <si>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</si>
  <si>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</si>
  <si>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</si>
  <si>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</si>
  <si>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</si>
  <si>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</si>
  <si>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</si>
  <si>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</si>
  <si>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</si>
  <si>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</si>
  <si>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</si>
  <si>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</si>
  <si>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</si>
  <si>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</si>
  <si>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</si>
  <si>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</si>
  <si>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</si>
  <si>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</si>
  <si>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</si>
  <si>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</si>
  <si>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</si>
  <si>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</si>
  <si>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</si>
  <si>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</si>
  <si>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</si>
  <si>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</si>
  <si>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</si>
  <si>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</si>
  <si>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</si>
  <si>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</si>
  <si>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</si>
  <si>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</si>
  <si>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</si>
  <si>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</si>
  <si>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</si>
  <si>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</si>
  <si>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</si>
  <si>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</si>
  <si>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</si>
  <si>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</si>
  <si>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</si>
  <si>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</si>
  <si>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</si>
  <si>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</si>
  <si>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</si>
  <si>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</si>
  <si>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</si>
  <si>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</si>
  <si>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</si>
  <si>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</si>
  <si>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</si>
  <si>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</si>
  <si>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</si>
  <si>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</si>
  <si>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</si>
  <si>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</si>
  <si>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</si>
  <si>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</si>
  <si>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</si>
  <si>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</si>
  <si>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</si>
  <si>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</si>
  <si>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</si>
  <si>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</si>
  <si>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</si>
  <si>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</si>
  <si>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</si>
  <si>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</si>
  <si>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</si>
  <si>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</si>
  <si>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</si>
  <si>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</si>
  <si>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</si>
  <si>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</si>
  <si>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</si>
  <si>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</si>
  <si>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</si>
  <si>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</si>
  <si>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</si>
  <si>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</si>
  <si>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</si>
  <si>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</si>
  <si>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</si>
  <si>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</si>
  <si>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</si>
  <si>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</si>
  <si>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</si>
  <si>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</si>
  <si>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</si>
  <si>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</si>
  <si>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</si>
  <si>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</si>
  <si>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</si>
  <si>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</si>
  <si>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</si>
  <si>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</si>
  <si>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</si>
  <si>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</si>
  <si>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</si>
  <si>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</si>
  <si>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</si>
  <si>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</si>
  <si>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</si>
  <si>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</si>
  <si>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</si>
  <si>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</si>
  <si>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</si>
  <si>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</si>
  <si>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</si>
  <si>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</si>
  <si>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</si>
  <si>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</si>
  <si>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</si>
  <si>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</si>
  <si>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</si>
  <si>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</si>
  <si>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</si>
  <si>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</si>
  <si>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</si>
  <si>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</si>
  <si>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</si>
  <si>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</si>
  <si>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</si>
  <si>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</si>
  <si>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</si>
  <si>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</si>
  <si>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</si>
  <si>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</si>
  <si>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</si>
  <si>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</si>
  <si>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</si>
  <si>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</si>
  <si>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</si>
  <si>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</si>
  <si>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</si>
  <si>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</si>
  <si>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</si>
  <si>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</si>
  <si>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</si>
  <si>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</si>
  <si>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</si>
  <si>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</si>
  <si>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</si>
  <si>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</si>
  <si>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</si>
  <si>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</si>
  <si>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</si>
  <si>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</si>
  <si>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</si>
  <si>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</si>
  <si>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</si>
  <si>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</si>
  <si>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</si>
  <si>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</si>
  <si>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</si>
  <si>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</si>
  <si>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</si>
  <si>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</si>
  <si>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</si>
  <si>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</si>
  <si>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</si>
  <si>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</si>
  <si>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</si>
  <si>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</si>
  <si>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</si>
  <si>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</si>
  <si>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</si>
  <si>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</si>
  <si>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</si>
  <si>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</si>
  <si>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</si>
  <si>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</si>
  <si>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</si>
  <si>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</si>
  <si>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</si>
  <si>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</si>
  <si>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</si>
  <si>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</si>
  <si>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</si>
  <si>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</si>
  <si>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</si>
  <si>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</si>
  <si>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</si>
  <si>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</si>
  <si>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</si>
  <si>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</si>
  <si>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</si>
  <si>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</si>
  <si>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</si>
  <si>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</si>
  <si>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</si>
  <si>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</si>
  <si>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</si>
  <si>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</si>
  <si>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</si>
  <si>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</si>
  <si>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</si>
  <si>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</si>
  <si>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</si>
  <si>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</si>
  <si>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</si>
  <si>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</si>
  <si>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</si>
  <si>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</si>
  <si>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</si>
  <si>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</si>
  <si>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</si>
  <si>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</si>
  <si>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</si>
  <si>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</si>
  <si>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</si>
  <si>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</si>
  <si>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</si>
  <si>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</si>
  <si>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</si>
  <si>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</si>
  <si>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</si>
  <si>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</si>
  <si>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</si>
  <si>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</si>
  <si>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</si>
  <si>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</si>
  <si>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</si>
  <si>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</si>
  <si>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</si>
  <si>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</si>
  <si>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</si>
  <si>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</si>
  <si>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</si>
  <si>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</si>
  <si>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</si>
  <si>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</si>
  <si>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</si>
  <si>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</si>
  <si>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</si>
  <si>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</si>
  <si>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</si>
  <si>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</si>
  <si>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</si>
  <si>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</si>
  <si>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</si>
  <si>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</si>
  <si>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</si>
  <si>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</si>
  <si>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</si>
  <si>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</si>
  <si>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</si>
  <si>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</si>
  <si>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</si>
  <si>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</si>
  <si>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</si>
  <si>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</si>
  <si>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</si>
  <si>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</si>
  <si>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</si>
  <si>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</si>
  <si>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</si>
  <si>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</si>
  <si>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</si>
  <si>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</si>
  <si>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</si>
  <si>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</si>
  <si>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</si>
  <si>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</si>
  <si>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</si>
  <si>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</si>
  <si>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</si>
  <si>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</si>
  <si>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</si>
  <si>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</si>
  <si>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</si>
  <si>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</si>
  <si>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</si>
  <si>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</si>
  <si>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</si>
  <si>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</si>
  <si>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</si>
  <si>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</si>
  <si>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</si>
  <si>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</si>
  <si>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</si>
  <si>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</si>
  <si>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</si>
  <si>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</si>
  <si>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</si>
  <si>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</si>
  <si>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</si>
  <si>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</si>
  <si>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</si>
  <si>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</si>
  <si>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</si>
  <si>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</si>
  <si>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</si>
  <si>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</si>
  <si>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</si>
  <si>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</si>
  <si>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</si>
  <si>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</si>
  <si>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</si>
  <si>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</si>
  <si>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</si>
  <si>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</si>
  <si>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</si>
  <si>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</si>
  <si>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</si>
  <si>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</si>
  <si>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</si>
  <si>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</si>
  <si>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</si>
  <si>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</si>
  <si>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</si>
  <si>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</si>
  <si>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</si>
  <si>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</si>
  <si>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</si>
  <si>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</si>
  <si>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</si>
  <si>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</si>
  <si>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</si>
  <si>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</si>
  <si>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</si>
  <si>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</si>
  <si>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</si>
  <si>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</si>
  <si>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</si>
  <si>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</si>
  <si>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</si>
  <si>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</si>
  <si>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</si>
  <si>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</si>
  <si>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</si>
  <si>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</si>
  <si>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</si>
  <si>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</si>
  <si>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</si>
  <si>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</si>
  <si>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</si>
  <si>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</si>
  <si>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</si>
  <si>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</si>
  <si>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</si>
  <si>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</si>
  <si>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</si>
  <si>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</si>
  <si>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</si>
  <si>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</si>
  <si>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</si>
  <si>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</si>
  <si>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</si>
  <si>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</si>
  <si>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</si>
  <si>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</si>
  <si>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</si>
  <si>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</si>
  <si>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</si>
  <si>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</si>
  <si>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</si>
  <si>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</si>
  <si>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</si>
  <si>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</si>
  <si>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</si>
  <si>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</si>
  <si>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</si>
  <si>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</si>
  <si>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</si>
  <si>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</si>
  <si>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</si>
  <si>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</si>
  <si>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</si>
  <si>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</si>
  <si>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</si>
  <si>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</si>
  <si>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</si>
  <si>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</si>
  <si>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</si>
  <si>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</si>
  <si>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</si>
  <si>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</si>
  <si>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</si>
  <si>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</si>
  <si>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</si>
  <si>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</si>
  <si>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</si>
  <si>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</si>
  <si>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</si>
  <si>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</si>
  <si>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</si>
  <si>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</si>
  <si>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</si>
  <si>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</si>
  <si>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</si>
  <si>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</si>
  <si>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</si>
  <si>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</si>
  <si>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</si>
  <si>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</si>
  <si>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</si>
  <si>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</si>
  <si>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</si>
  <si>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</si>
  <si>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</si>
  <si>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</si>
  <si>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</si>
  <si>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</si>
  <si>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</si>
  <si>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</si>
  <si>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</si>
  <si>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</si>
  <si>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</si>
  <si>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</si>
  <si>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</si>
  <si>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</si>
  <si>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</si>
  <si>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</si>
  <si>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</si>
  <si>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</si>
  <si>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</si>
  <si>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</si>
  <si>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</si>
  <si>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</si>
  <si>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</si>
  <si>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</si>
  <si>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</si>
  <si>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</si>
  <si>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</si>
  <si>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</si>
  <si>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</si>
  <si>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</si>
  <si>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</si>
  <si>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</si>
  <si>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</si>
  <si>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</si>
  <si>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</si>
  <si>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</si>
  <si>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</si>
  <si>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</si>
  <si>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</si>
  <si>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</si>
  <si>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</si>
  <si>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</si>
  <si>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</si>
  <si>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</si>
  <si>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</si>
  <si>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</si>
  <si>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</si>
  <si>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</si>
  <si>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</si>
  <si>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</si>
  <si>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</si>
  <si>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</si>
  <si>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</si>
  <si>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</si>
  <si>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</si>
  <si>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</si>
  <si>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</si>
  <si>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</si>
  <si>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</si>
  <si>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</si>
  <si>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</si>
  <si>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</si>
  <si>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</si>
  <si>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</si>
  <si>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</si>
  <si>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</si>
  <si>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</si>
  <si>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</si>
  <si>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</si>
  <si>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</si>
  <si>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</si>
  <si>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</si>
  <si>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</si>
  <si>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</si>
  <si>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</si>
  <si>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</si>
  <si>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</si>
  <si>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</si>
  <si>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</si>
  <si>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</si>
  <si>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</si>
  <si>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</si>
  <si>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</si>
  <si>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</si>
  <si>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</si>
  <si>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</si>
  <si>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</si>
  <si>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</si>
  <si>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</si>
  <si>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</si>
  <si>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</si>
  <si>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</si>
  <si>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</si>
  <si>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</si>
  <si>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</si>
  <si>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</si>
  <si>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</si>
  <si>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</si>
  <si>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</si>
  <si>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</si>
  <si>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</si>
  <si>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</si>
  <si>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</si>
  <si>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</si>
  <si>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</si>
  <si>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</si>
  <si>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</si>
  <si>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</si>
  <si>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</si>
  <si>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</si>
  <si>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</si>
  <si>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</si>
  <si>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</si>
  <si>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</si>
  <si>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</si>
  <si>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</si>
  <si>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</si>
  <si>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</si>
  <si>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</si>
  <si>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</si>
  <si>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</si>
  <si>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</si>
  <si>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</si>
  <si>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</si>
  <si>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</si>
  <si>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</si>
  <si>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</si>
  <si>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</si>
  <si>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</si>
  <si>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</si>
  <si>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</si>
  <si>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</si>
  <si>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</si>
  <si>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</si>
  <si>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</si>
  <si>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</si>
  <si>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</si>
  <si>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</si>
  <si>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</si>
  <si>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</si>
  <si>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</si>
  <si>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</si>
  <si>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</si>
  <si>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</si>
  <si>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</si>
  <si>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</si>
  <si>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</si>
  <si>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</si>
  <si>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</si>
  <si>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</si>
  <si>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</si>
  <si>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</si>
  <si>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</si>
  <si>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</si>
  <si>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</si>
  <si>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</si>
  <si>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</si>
  <si>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</si>
  <si>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</si>
  <si>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</si>
  <si>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</si>
  <si>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</si>
  <si>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</si>
  <si>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</si>
  <si>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</si>
  <si>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</si>
  <si>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</si>
  <si>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</si>
  <si>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</si>
  <si>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</si>
  <si>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</si>
  <si>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</si>
  <si>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</si>
  <si>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</si>
  <si>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</si>
  <si>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</si>
  <si>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</si>
  <si>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</si>
  <si>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</si>
  <si>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</si>
  <si>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</si>
  <si>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</si>
  <si>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</si>
  <si>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</si>
  <si>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</si>
  <si>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</si>
  <si>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</si>
  <si>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</si>
  <si>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</si>
  <si>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</si>
  <si>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</si>
  <si>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</si>
  <si>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</si>
  <si>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</si>
  <si>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</si>
  <si>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</si>
  <si>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</si>
  <si>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</si>
  <si>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</si>
  <si>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</si>
  <si>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</si>
  <si>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</si>
  <si>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</si>
  <si>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</si>
  <si>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</si>
  <si>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</si>
  <si>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</si>
  <si>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</si>
  <si>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</si>
  <si>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</si>
  <si>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</si>
  <si>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</si>
  <si>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</si>
  <si>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</si>
  <si>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</si>
  <si>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</si>
  <si>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</si>
  <si>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</si>
  <si>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</si>
  <si>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</si>
  <si>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</si>
  <si>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</si>
  <si>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</si>
  <si>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</si>
  <si>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</si>
  <si>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</si>
  <si>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</si>
  <si>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</si>
  <si>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</si>
  <si>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</si>
  <si>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</si>
  <si>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</si>
  <si>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</si>
  <si>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</si>
  <si>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</si>
  <si>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</si>
  <si>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</si>
  <si>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</si>
  <si>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</si>
  <si>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</si>
  <si>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</si>
  <si>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</si>
  <si>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</si>
  <si>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</si>
  <si>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</si>
  <si>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</si>
  <si>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</si>
  <si>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</si>
  <si>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</si>
  <si>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</si>
  <si>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</si>
  <si>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</si>
  <si>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</si>
  <si>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</si>
  <si>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</si>
  <si>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</si>
  <si>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</si>
  <si>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</si>
  <si>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</si>
  <si>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</si>
  <si>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</si>
  <si>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</si>
  <si>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</si>
  <si>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</si>
  <si>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</si>
  <si>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</si>
  <si>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</si>
  <si>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</si>
  <si>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</si>
  <si>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</si>
  <si>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</si>
  <si>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</si>
  <si>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</si>
  <si>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</si>
  <si>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</si>
  <si>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</si>
  <si>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</si>
  <si>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</si>
  <si>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</si>
  <si>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</si>
  <si>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</si>
  <si>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</si>
  <si>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</si>
  <si>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</si>
  <si>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</si>
  <si>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</si>
  <si>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</si>
  <si>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</si>
  <si>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</si>
  <si>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</si>
  <si>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</si>
  <si>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</si>
  <si>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</si>
  <si>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</si>
  <si>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</si>
  <si>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</si>
  <si>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</si>
  <si>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</si>
  <si>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</si>
  <si>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</si>
  <si>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</si>
  <si>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</si>
  <si>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</si>
  <si>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</si>
  <si>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</si>
  <si>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</si>
  <si>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</si>
  <si>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</si>
  <si>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</si>
  <si>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</si>
  <si>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</si>
  <si>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</si>
  <si>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</si>
  <si>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</si>
  <si>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</si>
  <si>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</si>
  <si>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</si>
  <si>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</si>
  <si>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</si>
  <si>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</si>
  <si>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</si>
  <si>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</si>
  <si>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</si>
  <si>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</si>
  <si>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</si>
  <si>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</si>
  <si>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</si>
  <si>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</si>
  <si>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</si>
  <si>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</si>
  <si>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</si>
  <si>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</si>
  <si>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</si>
  <si>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</si>
  <si>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</si>
  <si>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</si>
  <si>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</si>
  <si>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</si>
  <si>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</si>
  <si>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</si>
  <si>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</si>
  <si>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</si>
  <si>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</si>
  <si>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</si>
  <si>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</si>
  <si>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</si>
  <si>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</si>
  <si>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</si>
  <si>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</si>
  <si>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</si>
  <si>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</si>
  <si>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</si>
  <si>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</si>
  <si>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</si>
  <si>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</si>
  <si>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</si>
  <si>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</si>
  <si>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</si>
  <si>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</si>
  <si>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</si>
  <si>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</si>
  <si>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</si>
  <si>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</si>
  <si>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</si>
  <si>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</si>
  <si>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</si>
  <si>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</si>
  <si>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</si>
  <si>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</si>
  <si>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</si>
  <si>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</si>
  <si>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</si>
  <si>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</si>
  <si>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</si>
  <si>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</si>
  <si>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</si>
  <si>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</si>
  <si>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</si>
  <si>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</si>
  <si>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</si>
  <si>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</si>
  <si>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</si>
  <si>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</si>
  <si>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</si>
  <si>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</si>
  <si>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</si>
  <si>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</si>
  <si>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</si>
  <si>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</si>
  <si>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</si>
  <si>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</si>
  <si>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</si>
  <si>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</si>
  <si>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</si>
  <si>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</si>
  <si>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</si>
  <si>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</si>
  <si>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</si>
  <si>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</si>
  <si>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</si>
  <si>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</si>
  <si>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</si>
  <si>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</si>
  <si>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</si>
  <si>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</si>
  <si>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</si>
  <si>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</si>
  <si>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</si>
  <si>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</si>
  <si>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</si>
  <si>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</si>
  <si>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</si>
  <si>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</si>
  <si>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</si>
  <si>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</si>
  <si>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</si>
  <si>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</si>
  <si>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</si>
  <si>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</si>
  <si>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</si>
  <si>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</si>
  <si>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</si>
  <si>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</si>
  <si>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</si>
  <si>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</si>
  <si>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</si>
  <si>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</si>
  <si>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</si>
  <si>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</si>
  <si>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</si>
  <si>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</si>
  <si>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</si>
  <si>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</si>
  <si>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</si>
  <si>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</si>
  <si>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</si>
  <si>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</si>
  <si>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</si>
  <si>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</si>
  <si>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</si>
  <si>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</si>
  <si>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</si>
  <si>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</si>
  <si>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</si>
  <si>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</si>
  <si>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</si>
  <si>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</si>
  <si>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</si>
  <si>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</si>
  <si>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</si>
  <si>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</si>
  <si>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</si>
  <si>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</si>
  <si>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</si>
  <si>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</si>
  <si>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</si>
  <si>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</si>
  <si>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</si>
  <si>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</si>
  <si>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</si>
  <si>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</si>
  <si>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</si>
  <si>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</si>
  <si>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</si>
  <si>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</si>
  <si>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</si>
  <si>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</si>
  <si>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</si>
  <si>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</si>
  <si>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</si>
  <si>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</si>
  <si>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</si>
  <si>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</si>
  <si>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</si>
  <si>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</si>
  <si>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</si>
  <si>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</si>
  <si>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</si>
  <si>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</si>
  <si>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</si>
  <si>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</si>
  <si>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</si>
  <si>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</si>
  <si>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</si>
  <si>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</si>
  <si>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</si>
  <si>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</si>
  <si>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</si>
  <si>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</si>
  <si>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</si>
  <si>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</si>
  <si>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</si>
  <si>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</si>
  <si>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</si>
  <si>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</si>
  <si>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</si>
  <si>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</si>
  <si>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</si>
  <si>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</si>
  <si>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</si>
  <si>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</si>
  <si>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</si>
  <si>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</si>
  <si>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</si>
  <si>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</si>
  <si>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</si>
  <si>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</si>
  <si>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</si>
  <si>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</si>
  <si>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</si>
  <si>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</si>
  <si>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</si>
  <si>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</si>
  <si>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</si>
  <si>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</si>
  <si>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</si>
  <si>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</si>
  <si>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</si>
  <si>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</si>
  <si>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</si>
  <si>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</si>
  <si>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</si>
  <si>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</si>
  <si>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</si>
  <si>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</si>
  <si>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</si>
  <si>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</si>
  <si>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</si>
  <si>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</si>
  <si>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</si>
  <si>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</si>
  <si>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</si>
  <si>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</si>
  <si>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</si>
  <si>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</si>
  <si>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</si>
  <si>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</si>
  <si>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</si>
  <si>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</si>
  <si>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</si>
  <si>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</si>
  <si>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</si>
  <si>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</si>
  <si>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</si>
  <si>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</si>
  <si>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</si>
  <si>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</si>
  <si>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</si>
  <si>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</si>
  <si>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</si>
  <si>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</si>
  <si>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</si>
  <si>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</si>
  <si>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</si>
  <si>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</si>
  <si>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</si>
  <si>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</si>
  <si>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</si>
  <si>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</si>
  <si>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</si>
  <si>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</si>
  <si>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</si>
  <si>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</si>
  <si>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</si>
  <si>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</si>
  <si>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</si>
  <si>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</si>
  <si>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</si>
  <si>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</si>
  <si>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</si>
  <si>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</si>
  <si>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</si>
  <si>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</si>
  <si>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</si>
  <si>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</si>
  <si>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</si>
  <si>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</si>
  <si>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</si>
  <si>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</si>
  <si>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</si>
  <si>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</si>
  <si>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</si>
  <si>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</si>
  <si>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</si>
  <si>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</si>
  <si>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</si>
  <si>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</si>
  <si>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</si>
  <si>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</si>
  <si>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</si>
  <si>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</si>
  <si>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</si>
  <si>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</si>
  <si>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</si>
  <si>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</si>
  <si>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</si>
  <si>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</si>
  <si>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</si>
  <si>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</si>
  <si>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</si>
  <si>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</si>
  <si>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</si>
  <si>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</si>
  <si>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</si>
  <si>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</si>
  <si>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</si>
  <si>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</si>
  <si>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</si>
  <si>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</si>
  <si>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</si>
  <si>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</si>
  <si>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</si>
  <si>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</si>
  <si>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</si>
  <si>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</si>
  <si>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</si>
  <si>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</si>
  <si>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</si>
  <si>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</si>
  <si>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</si>
  <si>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</si>
  <si>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</si>
  <si>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</si>
  <si>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</si>
  <si>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</si>
  <si>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</si>
  <si>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</si>
  <si>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</si>
  <si>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</si>
  <si>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</si>
  <si>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</si>
  <si>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</si>
  <si>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</si>
  <si>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</si>
  <si>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</si>
  <si>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</si>
  <si>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</si>
  <si>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</si>
  <si>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</si>
  <si>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</si>
  <si>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</si>
  <si>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</si>
  <si>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</si>
  <si>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</si>
  <si>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</si>
  <si>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</si>
  <si>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</si>
  <si>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</si>
  <si>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</si>
  <si>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</si>
  <si>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</si>
  <si>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</si>
  <si>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</si>
  <si>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</si>
  <si>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</si>
  <si>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</si>
  <si>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</si>
  <si>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</si>
  <si>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</si>
  <si>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</si>
  <si>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</si>
  <si>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</si>
  <si>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</si>
  <si>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</si>
  <si>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</si>
  <si>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</si>
  <si>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</si>
  <si>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</si>
  <si>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</si>
  <si>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</si>
  <si>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</si>
  <si>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</si>
  <si>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</si>
  <si>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</si>
  <si>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</si>
  <si>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</si>
  <si>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</si>
  <si>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</si>
  <si>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</si>
  <si>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</si>
  <si>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</si>
  <si>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</si>
  <si>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</si>
  <si>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</si>
  <si>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</si>
  <si>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</si>
  <si>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</si>
  <si>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</si>
  <si>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</si>
  <si>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</si>
  <si>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</si>
  <si>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</si>
  <si>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</si>
  <si>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</si>
  <si>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</si>
  <si>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</si>
  <si>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</si>
  <si>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</si>
  <si>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</si>
  <si>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</si>
  <si>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</si>
  <si>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</si>
  <si>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</si>
  <si>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</si>
  <si>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</si>
  <si>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</si>
  <si>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</si>
  <si>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</si>
  <si>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</si>
  <si>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</si>
  <si>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</si>
  <si>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</si>
  <si>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</si>
  <si>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</si>
  <si>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</si>
  <si>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</si>
  <si>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</si>
  <si>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</si>
  <si>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</si>
  <si>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</si>
  <si>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</si>
  <si>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</si>
  <si>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</si>
  <si>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</si>
  <si>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</si>
  <si>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</si>
  <si>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</si>
  <si>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</si>
  <si>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</si>
  <si>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</si>
  <si>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</si>
  <si>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</si>
  <si>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</si>
  <si>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</si>
  <si>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</si>
  <si>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</si>
  <si>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</si>
  <si>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</si>
  <si>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</si>
  <si>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</si>
  <si>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</si>
  <si>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</si>
  <si>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</si>
  <si>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</si>
  <si>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</si>
  <si>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</si>
  <si>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</si>
  <si>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</si>
  <si>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</si>
  <si>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</si>
  <si>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</si>
  <si>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</si>
  <si>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</si>
  <si>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</si>
  <si>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</si>
  <si>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</si>
  <si>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</si>
  <si>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</si>
  <si>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</si>
  <si>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</si>
  <si>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</si>
  <si>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</si>
  <si>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</si>
  <si>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</si>
  <si>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</si>
  <si>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</si>
  <si>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</si>
  <si>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</si>
  <si>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</si>
  <si>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</si>
  <si>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</si>
  <si>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</si>
  <si>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</si>
  <si>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</si>
  <si>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</si>
  <si>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</si>
  <si>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</si>
  <si>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</si>
  <si>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</si>
  <si>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</si>
  <si>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</si>
  <si>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</si>
  <si>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</si>
  <si>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</si>
  <si>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</si>
  <si>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</si>
  <si>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</si>
  <si>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</si>
  <si>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</si>
  <si>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</si>
  <si>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</si>
  <si>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</si>
  <si>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</si>
  <si>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</si>
  <si>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</si>
  <si>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</si>
  <si>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</si>
  <si>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</si>
  <si>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</si>
  <si>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</si>
  <si>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</si>
  <si>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</si>
  <si>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</si>
  <si>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</si>
  <si>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</si>
  <si>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</si>
  <si>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</si>
  <si>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</si>
  <si>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</si>
  <si>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</si>
  <si>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</si>
  <si>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</si>
  <si>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</si>
  <si>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</si>
  <si>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</si>
  <si>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</si>
  <si>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</si>
  <si>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</si>
  <si>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</si>
  <si>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</si>
  <si>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</si>
  <si>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</si>
  <si>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</si>
  <si>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</si>
  <si>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</si>
  <si>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</si>
  <si>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</si>
  <si>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</si>
  <si>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</si>
  <si>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</si>
  <si>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</si>
  <si>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</si>
  <si>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</si>
  <si>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</si>
  <si>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</si>
  <si>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</si>
  <si>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</si>
  <si>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</si>
  <si>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</si>
  <si>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</si>
  <si>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</si>
  <si>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</si>
  <si>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</si>
  <si>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</si>
  <si>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</si>
  <si>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</si>
  <si>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</si>
  <si>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</si>
  <si>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</si>
  <si>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</si>
  <si>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</si>
  <si>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</si>
  <si>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</si>
  <si>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</si>
  <si>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</si>
  <si>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</si>
  <si>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</si>
  <si>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</si>
  <si>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</si>
  <si>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</si>
  <si>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</si>
  <si>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</si>
  <si>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</si>
  <si>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</si>
  <si>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</si>
  <si>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</si>
  <si>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</si>
  <si>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</si>
  <si>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</si>
  <si>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</si>
  <si>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</si>
  <si>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</si>
  <si>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</si>
  <si>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</si>
  <si>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</si>
  <si>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</si>
  <si>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</si>
  <si>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</si>
  <si>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</si>
  <si>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</si>
  <si>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</si>
  <si>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</si>
  <si>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</si>
  <si>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</si>
  <si>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</si>
  <si>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</si>
  <si>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</si>
  <si>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</si>
  <si>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</si>
  <si>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</si>
  <si>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</si>
  <si>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</si>
  <si>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</si>
  <si>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</si>
  <si>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</si>
  <si>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</si>
  <si>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</si>
  <si>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</si>
  <si>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</si>
  <si>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</si>
  <si>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</si>
  <si>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</si>
  <si>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</si>
  <si>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</si>
  <si>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</si>
  <si>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</si>
  <si>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</si>
  <si>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</si>
  <si>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</si>
  <si>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</si>
  <si>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</si>
  <si>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</si>
  <si>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</si>
  <si>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</si>
  <si>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</si>
  <si>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</si>
  <si>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</si>
  <si>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</si>
  <si>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</si>
  <si>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</si>
  <si>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</si>
  <si>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</si>
  <si>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</si>
  <si>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</si>
  <si>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</si>
  <si>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</si>
  <si>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</si>
  <si>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</si>
  <si>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</si>
  <si>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</si>
  <si>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</si>
  <si>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</si>
  <si>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</si>
  <si>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</si>
  <si>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</si>
  <si>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</si>
  <si>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</si>
  <si>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</si>
  <si>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</si>
  <si>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</si>
  <si>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</si>
  <si>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</si>
  <si>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</si>
  <si>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</si>
  <si>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</si>
  <si>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</si>
  <si>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</si>
  <si>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</si>
  <si>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</si>
  <si>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</si>
  <si>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</si>
  <si>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</si>
  <si>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</si>
  <si>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</si>
  <si>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</si>
  <si>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</si>
  <si>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</si>
  <si>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</si>
  <si>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</si>
  <si>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</si>
  <si>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</si>
  <si>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</si>
  <si>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</si>
  <si>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</si>
  <si>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</si>
  <si>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</si>
  <si>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</si>
  <si>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</si>
  <si>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</si>
  <si>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</si>
  <si>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</si>
  <si>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</si>
  <si>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</si>
  <si>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</si>
  <si>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</si>
  <si>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</si>
  <si>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</si>
  <si>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</si>
  <si>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</si>
  <si>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</si>
  <si>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</si>
  <si>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</si>
  <si>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</si>
  <si>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</si>
  <si>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</si>
  <si>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</si>
  <si>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</si>
  <si>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</si>
  <si>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</si>
  <si>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</si>
  <si>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</si>
  <si>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</si>
  <si>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</si>
  <si>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</si>
  <si>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</si>
  <si>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</si>
  <si>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</si>
  <si>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</si>
  <si>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</si>
  <si>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</si>
  <si>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</si>
  <si>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</si>
  <si>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</si>
  <si>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</si>
  <si>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</si>
  <si>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</si>
  <si>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</si>
  <si>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</si>
  <si>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</si>
  <si>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</si>
  <si>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</si>
  <si>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</si>
  <si>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</si>
  <si>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</si>
  <si>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</si>
  <si>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</si>
  <si>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</si>
  <si>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</si>
  <si>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</si>
  <si>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</si>
  <si>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</si>
  <si>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</si>
  <si>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</si>
  <si>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</si>
  <si>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</si>
  <si>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</si>
  <si>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</si>
  <si>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</si>
  <si>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</si>
  <si>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</si>
  <si>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</si>
  <si>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</si>
  <si>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</si>
  <si>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</si>
  <si>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</si>
  <si>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</si>
  <si>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</si>
  <si>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</si>
  <si>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</si>
  <si>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</si>
  <si>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</si>
  <si>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</si>
  <si>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</si>
  <si>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</si>
  <si>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</si>
  <si>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</si>
  <si>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</si>
  <si>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</si>
  <si>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</si>
  <si>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</si>
  <si>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</si>
  <si>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</si>
  <si>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</si>
  <si>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</si>
  <si>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</si>
  <si>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</si>
  <si>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</si>
  <si>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</si>
  <si>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</si>
  <si>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</si>
  <si>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</si>
  <si>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</si>
  <si>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</si>
  <si>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</si>
  <si>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</si>
  <si>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</si>
  <si>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</si>
  <si>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</si>
  <si>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</si>
  <si>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</si>
  <si>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</si>
  <si>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</si>
  <si>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</si>
  <si>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</si>
  <si>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</si>
  <si>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</si>
  <si>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</si>
  <si>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</si>
  <si>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</si>
  <si>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</si>
  <si>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</si>
  <si>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</si>
  <si>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</si>
  <si>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</si>
  <si>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</si>
  <si>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</si>
  <si>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</si>
  <si>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</si>
  <si>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</si>
  <si>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</si>
  <si>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</si>
  <si>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</si>
  <si>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</si>
  <si>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</si>
  <si>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</si>
  <si>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</si>
  <si>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</si>
  <si>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</si>
  <si>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</si>
  <si>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</si>
  <si>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</si>
  <si>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</si>
  <si>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</si>
  <si>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</si>
  <si>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</si>
  <si>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</si>
  <si>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</si>
  <si>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</si>
  <si>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</si>
  <si>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</si>
  <si>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</si>
  <si>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</si>
  <si>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</si>
  <si>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</si>
  <si>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</si>
  <si>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</si>
  <si>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</si>
  <si>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</si>
  <si>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</si>
  <si>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</si>
  <si>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</si>
  <si>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</si>
  <si>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</si>
  <si>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</si>
  <si>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</si>
  <si>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</si>
  <si>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</si>
  <si>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</si>
  <si>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</si>
  <si>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</si>
  <si>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</si>
  <si>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</si>
  <si>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</si>
  <si>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</si>
  <si>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</si>
  <si>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</si>
  <si>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</si>
  <si>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</si>
  <si>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</si>
  <si>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</si>
  <si>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</si>
  <si>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</si>
  <si>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</si>
  <si>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</si>
  <si>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</si>
  <si>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</si>
  <si>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</si>
  <si>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</si>
  <si>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</si>
  <si>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</si>
  <si>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</si>
  <si>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</si>
  <si>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</si>
  <si>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</si>
  <si>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</si>
  <si>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</si>
  <si>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</si>
  <si>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</si>
  <si>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</si>
  <si>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</si>
  <si>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</si>
  <si>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</si>
  <si>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</si>
  <si>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</si>
  <si>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</si>
  <si>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</si>
  <si>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</si>
  <si>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</si>
  <si>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</si>
  <si>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</si>
  <si>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</si>
  <si>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</si>
  <si>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</si>
  <si>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</si>
  <si>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</si>
  <si>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</si>
  <si>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</si>
  <si>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</si>
  <si>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</si>
  <si>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</si>
  <si>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</si>
  <si>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</si>
  <si>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</si>
  <si>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</si>
  <si>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</si>
  <si>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</si>
  <si>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</si>
  <si>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</si>
  <si>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</si>
  <si>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</si>
  <si>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</si>
  <si>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</si>
  <si>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</si>
  <si>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</si>
  <si>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</si>
  <si>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</si>
  <si>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</si>
  <si>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</si>
  <si>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</si>
  <si>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</si>
  <si>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</si>
  <si>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</si>
  <si>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</si>
  <si>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</si>
  <si>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</si>
  <si>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</si>
  <si>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</si>
  <si>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</si>
  <si>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</si>
  <si>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</si>
  <si>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</si>
  <si>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</si>
  <si>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</si>
  <si>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</si>
  <si>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</si>
  <si>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</si>
  <si>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</si>
  <si>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</si>
  <si>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</si>
  <si>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</si>
  <si>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</si>
  <si>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</si>
  <si>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</si>
  <si>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</si>
  <si>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</si>
  <si>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</si>
  <si>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</si>
  <si>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</si>
  <si>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</si>
  <si>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</si>
  <si>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</si>
  <si>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</si>
  <si>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</si>
  <si>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</si>
  <si>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</si>
  <si>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</si>
  <si>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</si>
  <si>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</si>
  <si>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</si>
  <si>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</si>
  <si>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</si>
  <si>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</si>
  <si>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</si>
  <si>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</si>
  <si>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</si>
  <si>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</si>
  <si>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</si>
  <si>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</si>
  <si>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</si>
  <si>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</si>
  <si>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</si>
  <si>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</si>
  <si>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</si>
  <si>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</si>
  <si>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</si>
  <si>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</si>
  <si>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</si>
  <si>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</si>
  <si>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</si>
  <si>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</si>
  <si>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</si>
  <si>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</si>
  <si>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</si>
  <si>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</si>
  <si>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</si>
  <si>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</si>
  <si>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</si>
  <si>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</si>
  <si>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</si>
  <si>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</si>
  <si>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</si>
  <si>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</si>
  <si>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</si>
  <si>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</si>
  <si>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</si>
  <si>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</si>
  <si>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</si>
  <si>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</si>
  <si>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</si>
  <si>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</si>
  <si>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</si>
  <si>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</si>
  <si>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</si>
  <si>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</si>
  <si>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</si>
  <si>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</si>
  <si>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</si>
  <si>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</si>
  <si>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</si>
  <si>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</si>
  <si>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</si>
  <si>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</si>
  <si>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</si>
  <si>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</si>
  <si>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</si>
  <si>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</si>
  <si>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</si>
  <si>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</si>
  <si>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</si>
  <si>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</si>
  <si>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</si>
  <si>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</si>
  <si>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</si>
  <si>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</si>
  <si>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</si>
  <si>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</si>
  <si>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</si>
  <si>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</si>
  <si>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</si>
  <si>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</si>
  <si>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</si>
  <si>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</si>
  <si>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</si>
  <si>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</si>
  <si>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</si>
  <si>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</si>
  <si>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</si>
  <si>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</si>
  <si>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</si>
  <si>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</si>
  <si>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</si>
  <si>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</si>
  <si>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</si>
  <si>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</si>
  <si>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</si>
  <si>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</si>
  <si>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</si>
  <si>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</si>
  <si>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</si>
  <si>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</si>
  <si>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</si>
  <si>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</si>
  <si>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</si>
  <si>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</si>
  <si>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</si>
  <si>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</si>
  <si>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</si>
  <si>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</si>
  <si>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</si>
  <si>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</si>
  <si>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</si>
  <si>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</si>
  <si>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</si>
  <si>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</si>
  <si>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</si>
  <si>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</si>
  <si>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</si>
  <si>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</si>
  <si>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</si>
  <si>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</si>
  <si>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</si>
  <si>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</si>
  <si>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</si>
  <si>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</si>
  <si>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</si>
  <si>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</si>
  <si>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</si>
  <si>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</si>
  <si>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</si>
  <si>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</si>
  <si>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</si>
  <si>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</si>
  <si>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</si>
  <si>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</si>
  <si>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</si>
  <si>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</si>
  <si>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</si>
  <si>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</si>
  <si>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</si>
  <si>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</si>
  <si>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</si>
  <si>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</si>
  <si>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</si>
  <si>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</si>
  <si>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</si>
  <si>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</si>
  <si>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</si>
  <si>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</si>
  <si>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</si>
  <si>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</si>
  <si>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</si>
  <si>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</si>
  <si>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</si>
  <si>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</si>
  <si>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</si>
  <si>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</si>
  <si>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</si>
  <si>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</si>
  <si>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</si>
  <si>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</si>
  <si>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</si>
  <si>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</si>
  <si>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</si>
  <si>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</si>
  <si>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</si>
  <si>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</si>
  <si>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</si>
  <si>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</si>
  <si>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</si>
  <si>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</si>
  <si>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</si>
  <si>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</si>
  <si>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</si>
  <si>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</si>
  <si>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</si>
  <si>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</si>
  <si>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</si>
  <si>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</si>
  <si>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</si>
  <si>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</si>
  <si>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</si>
  <si>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</si>
  <si>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</si>
  <si>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</si>
  <si>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</si>
  <si>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</si>
  <si>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</si>
  <si>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</si>
  <si>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</si>
  <si>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</si>
  <si>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</si>
  <si>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</si>
  <si>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</si>
  <si>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</si>
  <si>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</si>
  <si>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</si>
  <si>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</si>
  <si>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</si>
  <si>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</si>
  <si>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</si>
  <si>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</si>
  <si>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</si>
  <si>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</si>
  <si>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</si>
  <si>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</si>
  <si>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</si>
  <si>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</si>
  <si>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</si>
  <si>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</si>
  <si>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</si>
  <si>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</si>
  <si>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</si>
  <si>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</si>
  <si>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</si>
  <si>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</si>
  <si>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</si>
  <si>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</si>
  <si>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</si>
  <si>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</si>
  <si>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</si>
  <si>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</si>
  <si>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</si>
  <si>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</si>
  <si>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</si>
  <si>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</si>
  <si>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</si>
  <si>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</si>
  <si>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</si>
  <si>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</si>
  <si>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</si>
  <si>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</si>
  <si>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</si>
  <si>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</si>
  <si>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</si>
  <si>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</si>
  <si>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</si>
  <si>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</si>
  <si>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</si>
  <si>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</si>
  <si>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</si>
  <si>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</si>
  <si>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</si>
  <si>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</si>
  <si>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</si>
  <si>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</si>
  <si>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</si>
  <si>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</si>
  <si>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</si>
  <si>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</si>
  <si>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</si>
  <si>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</si>
  <si>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</si>
  <si>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</si>
  <si>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</si>
  <si>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</si>
  <si>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</si>
  <si>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</si>
  <si>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</si>
  <si>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</si>
  <si>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</si>
  <si>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</si>
  <si>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</si>
  <si>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</si>
  <si>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</si>
  <si>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</si>
  <si>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</si>
  <si>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</si>
  <si>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</si>
  <si>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</si>
  <si>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</si>
  <si>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</si>
  <si>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</si>
  <si>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</si>
  <si>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</si>
  <si>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</si>
  <si>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</si>
  <si>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</si>
  <si>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</si>
  <si>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</si>
  <si>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</si>
  <si>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</si>
  <si>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</si>
  <si>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</si>
  <si>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</si>
  <si>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</si>
  <si>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</si>
  <si>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</si>
  <si>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</si>
  <si>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</si>
  <si>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</si>
  <si>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</si>
  <si>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</si>
  <si>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</si>
  <si>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</si>
  <si>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</si>
  <si>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</si>
  <si>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</si>
  <si>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</si>
  <si>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</si>
  <si>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</si>
  <si>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</si>
  <si>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</si>
  <si>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</si>
  <si>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</si>
  <si>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</si>
  <si>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</si>
  <si>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</si>
  <si>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</si>
  <si>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</si>
  <si>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</si>
  <si>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</si>
  <si>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</si>
  <si>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</si>
  <si>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</si>
  <si>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</si>
  <si>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</si>
  <si>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</si>
  <si>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</si>
  <si>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</si>
  <si>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</si>
  <si>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</si>
  <si>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</si>
  <si>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</si>
  <si>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</si>
  <si>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</si>
  <si>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</si>
  <si>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</si>
  <si>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</si>
  <si>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</si>
  <si>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</si>
  <si>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</si>
  <si>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</si>
  <si>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</si>
  <si>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</si>
  <si>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</si>
  <si>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</si>
  <si>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</si>
  <si>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</si>
  <si>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</si>
  <si>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</si>
  <si>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</si>
  <si>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</si>
  <si>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</si>
  <si>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</si>
  <si>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</si>
  <si>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</si>
  <si>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</si>
  <si>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</si>
  <si>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</si>
  <si>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</si>
  <si>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</si>
  <si>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</si>
  <si>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</si>
  <si>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</si>
  <si>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</si>
  <si>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</si>
  <si>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</si>
  <si>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</si>
  <si>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</si>
  <si>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</si>
  <si>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</si>
  <si>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</si>
  <si>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</si>
  <si>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</si>
  <si>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</si>
  <si>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</si>
  <si>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</si>
  <si>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</si>
  <si>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</si>
  <si>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</si>
  <si>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</si>
  <si>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</si>
  <si>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</si>
  <si>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</si>
  <si>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</si>
  <si>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</si>
  <si>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</si>
  <si>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</si>
  <si>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</si>
  <si>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</si>
  <si>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</si>
  <si>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</si>
  <si>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</si>
  <si>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</si>
  <si>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</si>
  <si>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</si>
  <si>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</si>
  <si>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</si>
  <si>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</si>
  <si>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</si>
  <si>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</si>
  <si>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</si>
  <si>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</si>
  <si>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</si>
  <si>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</si>
  <si>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</si>
  <si>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</si>
  <si>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</si>
  <si>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</si>
  <si>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</si>
  <si>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</si>
  <si>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</si>
  <si>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</si>
  <si>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</si>
  <si>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</si>
  <si>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</si>
  <si>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</si>
  <si>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</si>
  <si>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</si>
  <si>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</si>
  <si>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</si>
  <si>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</si>
  <si>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</si>
  <si>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</si>
  <si>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</si>
  <si>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</si>
  <si>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</si>
  <si>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</si>
  <si>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</si>
  <si>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</si>
  <si>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</si>
  <si>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</si>
  <si>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</si>
  <si>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</si>
  <si>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</si>
  <si>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</si>
  <si>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</si>
  <si>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</si>
  <si>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</si>
  <si>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</si>
  <si>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</si>
  <si>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</si>
  <si>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</si>
  <si>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</si>
  <si>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</si>
  <si>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</si>
  <si>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</si>
  <si>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</si>
  <si>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</si>
  <si>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</si>
  <si>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</si>
  <si>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</si>
  <si>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</si>
  <si>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</si>
  <si>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</si>
  <si>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</si>
  <si>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</si>
  <si>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</si>
  <si>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</si>
  <si>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</si>
  <si>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</si>
  <si>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</si>
  <si>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</si>
  <si>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</si>
  <si>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</si>
  <si>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</si>
  <si>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</si>
  <si>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</si>
  <si>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</si>
  <si>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</si>
  <si>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</si>
  <si>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</si>
  <si>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</si>
  <si>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</si>
  <si>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</si>
  <si>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</si>
  <si>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</si>
  <si>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</si>
  <si>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</si>
  <si>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</si>
  <si>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</si>
  <si>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</si>
  <si>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</si>
  <si>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</si>
  <si>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</si>
  <si>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</si>
  <si>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</si>
  <si>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</si>
  <si>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</si>
  <si>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</si>
  <si>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</si>
  <si>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</si>
  <si>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</si>
  <si>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</si>
  <si>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</si>
  <si>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</si>
  <si>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</si>
  <si>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</si>
  <si>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</si>
  <si>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</si>
  <si>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</si>
  <si>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</si>
  <si>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</si>
  <si>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</si>
  <si>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</si>
  <si>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</si>
  <si>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</si>
  <si>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</si>
  <si>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</si>
  <si>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</si>
  <si>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</si>
  <si>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</si>
  <si>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</si>
  <si>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</si>
  <si>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</si>
  <si>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</si>
  <si>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</si>
  <si>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</si>
  <si>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</si>
  <si>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</si>
  <si>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</si>
  <si>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</si>
  <si>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</si>
  <si>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</si>
  <si>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</si>
  <si>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</si>
  <si>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</si>
  <si>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</si>
  <si>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</si>
  <si>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</si>
  <si>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</si>
  <si>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</si>
  <si>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</si>
  <si>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</si>
  <si>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</si>
  <si>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</si>
  <si>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</si>
  <si>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</si>
  <si>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</si>
  <si>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</si>
  <si>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</si>
  <si>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</si>
  <si>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</si>
  <si>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</si>
  <si>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</si>
  <si>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</si>
  <si>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</si>
  <si>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</si>
  <si>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</si>
  <si>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</si>
  <si>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</si>
  <si>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</si>
  <si>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</si>
  <si>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</si>
  <si>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</si>
  <si>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</si>
  <si>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</si>
  <si>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</si>
  <si>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</si>
  <si>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</si>
  <si>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</si>
  <si>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</si>
  <si>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</si>
  <si>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</si>
  <si>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</si>
  <si>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</si>
  <si>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</si>
  <si>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</si>
  <si>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</si>
  <si>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</si>
  <si>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</si>
  <si>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</si>
  <si>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</si>
  <si>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</si>
  <si>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</si>
  <si>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</si>
  <si>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</si>
  <si>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</si>
  <si>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</si>
  <si>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</si>
  <si>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</si>
  <si>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</si>
  <si>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</si>
  <si>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</si>
  <si>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</si>
  <si>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</si>
  <si>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</si>
  <si>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</si>
  <si>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</si>
  <si>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</si>
  <si>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</si>
  <si>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</si>
  <si>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</si>
  <si>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</si>
  <si>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</si>
  <si>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</si>
  <si>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</si>
  <si>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</si>
  <si>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</si>
  <si>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</si>
  <si>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</si>
  <si>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</si>
  <si>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</si>
  <si>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</si>
  <si>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</si>
  <si>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</si>
  <si>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</si>
  <si>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</si>
  <si>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</si>
  <si>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</si>
  <si>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</si>
  <si>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</si>
  <si>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</si>
  <si>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</si>
  <si>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</si>
  <si>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</si>
  <si>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</si>
  <si>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</si>
  <si>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</si>
  <si>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</si>
  <si>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</si>
  <si>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</si>
  <si>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</si>
  <si>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</si>
  <si>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</si>
  <si>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</si>
  <si>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</si>
  <si>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</si>
  <si>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</si>
  <si>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</si>
  <si>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</si>
  <si>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</si>
  <si>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</si>
  <si>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</si>
  <si>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</si>
  <si>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</si>
  <si>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</si>
  <si>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</si>
  <si>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</si>
  <si>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</si>
  <si>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</si>
  <si>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</si>
  <si>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</si>
  <si>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</si>
  <si>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</si>
  <si>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</si>
  <si>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</si>
  <si>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</si>
  <si>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</si>
  <si>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</si>
  <si>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</si>
  <si>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</si>
  <si>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</si>
  <si>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</si>
  <si>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</si>
  <si>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</si>
  <si>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</si>
  <si>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</si>
  <si>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</si>
  <si>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</si>
  <si>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</si>
  <si>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</si>
  <si>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</si>
  <si>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</si>
  <si>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</si>
  <si>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</si>
  <si>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</si>
  <si>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</si>
  <si>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</si>
  <si>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</si>
  <si>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</si>
  <si>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</si>
  <si>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</si>
  <si>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</si>
  <si>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</si>
  <si>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</si>
  <si>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</si>
  <si>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</si>
  <si>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</si>
  <si>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</si>
  <si>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</si>
  <si>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</si>
  <si>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</si>
  <si>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</si>
  <si>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</si>
  <si>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</si>
  <si>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</si>
  <si>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</si>
  <si>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</si>
  <si>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</si>
  <si>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</si>
  <si>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</si>
  <si>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</si>
  <si>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</si>
  <si>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</si>
  <si>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</si>
  <si>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</si>
  <si>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</si>
  <si>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</si>
  <si>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</si>
  <si>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</si>
  <si>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</si>
  <si>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</si>
  <si>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</si>
  <si>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</si>
  <si>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</si>
  <si>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</si>
  <si>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</si>
  <si>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</si>
  <si>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</si>
  <si>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</si>
  <si>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</si>
  <si>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</si>
  <si>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</si>
  <si>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</si>
  <si>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</si>
  <si>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</si>
  <si>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</si>
  <si>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</si>
  <si>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</si>
  <si>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</si>
  <si>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</si>
  <si>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</si>
  <si>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</si>
  <si>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</si>
  <si>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</si>
  <si>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</si>
  <si>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</si>
  <si>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</si>
  <si>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</si>
  <si>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</si>
  <si>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</si>
  <si>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</si>
  <si>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</si>
  <si>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</si>
  <si>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</si>
  <si>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</si>
  <si>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</si>
  <si>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</si>
  <si>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</si>
  <si>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</si>
  <si>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</si>
  <si>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</si>
  <si>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</si>
  <si>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</si>
  <si>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</si>
  <si>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</si>
  <si>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</si>
  <si>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</si>
  <si>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</si>
  <si>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</si>
  <si>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</si>
  <si>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</si>
  <si>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</si>
  <si>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</si>
  <si>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</si>
  <si>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</si>
  <si>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</si>
  <si>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</si>
  <si>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</si>
  <si>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</si>
  <si>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</si>
  <si>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</si>
  <si>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</si>
  <si>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</si>
  <si>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</si>
  <si>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</si>
  <si>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</si>
  <si>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</si>
  <si>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</si>
  <si>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</si>
  <si>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</si>
  <si>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</si>
  <si>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</si>
  <si>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</si>
  <si>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</si>
  <si>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</si>
  <si>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</si>
  <si>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</si>
  <si>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</si>
  <si>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</si>
  <si>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</si>
  <si>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</si>
  <si>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</si>
  <si>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</si>
  <si>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</si>
  <si>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</si>
  <si>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</si>
  <si>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</si>
  <si>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</si>
  <si>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</si>
  <si>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</si>
  <si>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</si>
  <si>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</si>
  <si>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</si>
  <si>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</si>
  <si>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</si>
  <si>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</si>
  <si>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</si>
  <si>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</si>
  <si>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</si>
  <si>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</si>
  <si>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</si>
  <si>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</si>
  <si>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</si>
  <si>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</si>
  <si>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</si>
  <si>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</si>
  <si>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</si>
  <si>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</si>
  <si>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</si>
  <si>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</si>
  <si>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</si>
  <si>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</si>
  <si>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</si>
  <si>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</si>
  <si>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</si>
  <si>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</si>
  <si>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</si>
  <si>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</si>
  <si>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</si>
  <si>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</si>
  <si>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</si>
  <si>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</si>
  <si>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</si>
  <si>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</si>
  <si>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</si>
  <si>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</si>
  <si>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</si>
  <si>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</si>
  <si>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</si>
  <si>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</si>
  <si>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</si>
  <si>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</si>
  <si>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</si>
  <si>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</si>
  <si>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</si>
  <si>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</si>
  <si>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</si>
  <si>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</si>
  <si>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</si>
  <si>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</si>
  <si>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</si>
  <si>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</si>
  <si>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</si>
  <si>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</si>
  <si>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</si>
  <si>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</si>
  <si>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</si>
  <si>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</si>
  <si>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</si>
  <si>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</si>
  <si>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</si>
  <si>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</si>
  <si>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</si>
  <si>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</si>
  <si>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</si>
  <si>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</si>
  <si>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</si>
  <si>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</si>
  <si>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</si>
  <si>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</si>
  <si>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</si>
  <si>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</si>
  <si>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</si>
  <si>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</si>
  <si>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</si>
  <si>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</si>
  <si>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</si>
  <si>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</si>
  <si>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</si>
  <si>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</si>
  <si>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</si>
  <si>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</si>
  <si>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</si>
  <si>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</si>
  <si>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</si>
  <si>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</si>
  <si>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</si>
  <si>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</si>
  <si>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</si>
  <si>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</si>
  <si>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</si>
  <si>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</si>
  <si>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</si>
  <si>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</si>
  <si>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</si>
  <si>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</si>
  <si>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</si>
  <si>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</si>
  <si>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</si>
  <si>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</si>
  <si>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</si>
  <si>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</si>
  <si>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</si>
  <si>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</si>
  <si>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</si>
  <si>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</si>
  <si>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</si>
  <si>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</si>
  <si>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</si>
  <si>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</si>
  <si>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</si>
  <si>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</si>
  <si>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</si>
  <si>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</si>
  <si>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</si>
  <si>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</si>
  <si>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</si>
  <si>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</si>
  <si>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</si>
  <si>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</si>
  <si>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</si>
  <si>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</si>
  <si>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</si>
  <si>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</si>
  <si>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</si>
  <si>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</si>
  <si>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</si>
  <si>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</si>
  <si>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</si>
  <si>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</si>
  <si>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</si>
  <si>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</si>
  <si>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</si>
  <si>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</si>
  <si>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</si>
  <si>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</si>
  <si>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</si>
  <si>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</si>
  <si>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</si>
  <si>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</si>
  <si>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</si>
  <si>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</si>
  <si>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</si>
  <si>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</si>
  <si>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</si>
  <si>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</si>
  <si>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</si>
  <si>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</si>
  <si>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</si>
  <si>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</si>
  <si>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</si>
  <si>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</si>
  <si>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</si>
  <si>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</si>
  <si>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</si>
  <si>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</si>
  <si>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</si>
  <si>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</si>
  <si>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</si>
  <si>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</si>
  <si>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</si>
  <si>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</si>
  <si>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</si>
  <si>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</si>
  <si>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</si>
  <si>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</si>
  <si>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</si>
  <si>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</si>
  <si>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</si>
  <si>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</si>
  <si>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</si>
  <si>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</si>
  <si>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</si>
  <si>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</si>
  <si>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</si>
  <si>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</si>
  <si>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</si>
  <si>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</si>
  <si>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</si>
  <si>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</si>
  <si>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</si>
  <si>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</si>
  <si>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</si>
  <si>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</si>
  <si>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</si>
  <si>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</si>
  <si>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</si>
  <si>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</si>
  <si>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</si>
  <si>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</si>
  <si>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</si>
  <si>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</si>
  <si>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</si>
  <si>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</si>
  <si>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</si>
  <si>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</si>
  <si>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</si>
  <si>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</si>
  <si>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</si>
  <si>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</si>
  <si>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</si>
  <si>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</si>
  <si>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</si>
  <si>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</si>
  <si>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</si>
  <si>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</si>
  <si>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</si>
  <si>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</si>
  <si>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</si>
  <si>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</si>
  <si>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</si>
  <si>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</si>
  <si>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</si>
  <si>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</si>
  <si>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</si>
  <si>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</si>
  <si>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</si>
  <si>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</si>
  <si>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</si>
  <si>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</si>
  <si>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</si>
  <si>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</si>
  <si>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</si>
  <si>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</si>
  <si>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</si>
  <si>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</si>
  <si>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</si>
  <si>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</si>
  <si>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</si>
  <si>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</si>
  <si>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</si>
  <si>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</si>
  <si>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</si>
  <si>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</si>
  <si>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</si>
  <si>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</si>
  <si>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</si>
  <si>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</si>
  <si>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</si>
  <si>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</si>
  <si>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</si>
  <si>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</si>
  <si>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</si>
  <si>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</si>
  <si>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</si>
  <si>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</si>
  <si>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</si>
  <si>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</si>
  <si>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</si>
  <si>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</si>
  <si>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</si>
  <si>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</si>
  <si>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</si>
  <si>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</si>
  <si>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</si>
  <si>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</si>
  <si>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</si>
  <si>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</si>
  <si>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</si>
  <si>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</si>
  <si>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</si>
  <si>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</si>
  <si>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</si>
  <si>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</si>
  <si>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</si>
  <si>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</si>
  <si>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</si>
  <si>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</si>
  <si>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</si>
  <si>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</si>
  <si>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</si>
  <si>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</si>
  <si>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</si>
  <si>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</si>
  <si>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</si>
  <si>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</si>
  <si>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</si>
  <si>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</si>
  <si>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</si>
  <si>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</si>
  <si>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</si>
  <si>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</si>
  <si>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</si>
  <si>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</si>
  <si>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</si>
  <si>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</si>
  <si>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</si>
  <si>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</si>
  <si>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</si>
  <si>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</si>
  <si>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</si>
  <si>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</si>
  <si>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</si>
  <si>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</si>
  <si>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</si>
  <si>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</si>
  <si>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</si>
  <si>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</si>
  <si>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</si>
  <si>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</si>
  <si>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</si>
  <si>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</si>
  <si>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</si>
  <si>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</si>
  <si>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</si>
  <si>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</si>
  <si>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</si>
  <si>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</si>
  <si>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</si>
  <si>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</si>
  <si>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</si>
  <si>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</si>
  <si>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</si>
  <si>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</si>
  <si>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</si>
  <si>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</si>
  <si>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</si>
  <si>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</si>
  <si>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</si>
  <si>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</si>
  <si>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</si>
  <si>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</si>
  <si>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</si>
  <si>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</si>
  <si>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</si>
  <si>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</si>
  <si>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</si>
  <si>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</si>
  <si>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</si>
  <si>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</si>
  <si>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</si>
  <si>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</si>
  <si>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</si>
  <si>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</si>
  <si>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</si>
  <si>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</si>
  <si>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</si>
  <si>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</si>
  <si>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</si>
  <si>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</si>
  <si>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</si>
  <si>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</si>
  <si>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</si>
  <si>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</si>
  <si>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</si>
  <si>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</si>
  <si>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</si>
  <si>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</si>
  <si>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</si>
  <si>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</si>
  <si>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</si>
  <si>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</si>
  <si>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</si>
  <si>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</si>
  <si>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</si>
  <si>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</si>
  <si>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</si>
  <si>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</si>
  <si>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</si>
  <si>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</si>
  <si>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</si>
  <si>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</si>
  <si>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</si>
  <si>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</si>
  <si>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</si>
  <si>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</si>
  <si>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</si>
  <si>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</si>
  <si>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</si>
  <si>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</si>
  <si>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</si>
  <si>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</si>
  <si>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</si>
  <si>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</si>
  <si>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</si>
  <si>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</si>
  <si>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</si>
  <si>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</si>
  <si>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</si>
  <si>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</si>
  <si>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</si>
  <si>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</si>
  <si>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</si>
  <si>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</si>
  <si>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</si>
  <si>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</si>
  <si>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</si>
  <si>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</si>
  <si>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</si>
  <si>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</si>
  <si>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</si>
  <si>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</si>
  <si>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</si>
  <si>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</si>
  <si>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</si>
  <si>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</si>
  <si>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</si>
  <si>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</si>
  <si>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</si>
  <si>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</si>
  <si>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</si>
  <si>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</si>
  <si>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</si>
  <si>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</si>
  <si>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</si>
  <si>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</si>
  <si>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</si>
  <si>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</si>
  <si>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</si>
  <si>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</si>
  <si>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</si>
  <si>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</si>
  <si>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</si>
  <si>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</si>
  <si>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</si>
  <si>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</si>
  <si>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</si>
  <si>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</si>
  <si>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</si>
  <si>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</si>
  <si>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</si>
  <si>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</si>
  <si>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</si>
  <si>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</si>
  <si>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</si>
  <si>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</si>
  <si>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</si>
  <si>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</si>
  <si>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</si>
  <si>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</si>
  <si>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</si>
  <si>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</si>
  <si>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</si>
  <si>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</si>
  <si>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</si>
  <si>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</si>
  <si>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</si>
  <si>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</si>
  <si>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</si>
  <si>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</si>
  <si>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</si>
  <si>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</si>
  <si>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</si>
  <si>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</si>
  <si>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</si>
  <si>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</si>
  <si>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</si>
  <si>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</si>
  <si>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</si>
  <si>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</si>
  <si>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</si>
  <si>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</si>
  <si>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</si>
  <si>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</si>
  <si>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</si>
  <si>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</si>
  <si>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</si>
  <si>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</si>
  <si>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</si>
  <si>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</si>
  <si>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</si>
  <si>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</si>
  <si>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</si>
  <si>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</si>
  <si>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</si>
  <si>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</si>
  <si>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</si>
  <si>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</si>
  <si>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</si>
  <si>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</si>
  <si>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</si>
  <si>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</si>
  <si>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</si>
  <si>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</si>
  <si>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</si>
  <si>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</si>
  <si>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</si>
  <si>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</si>
  <si>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</si>
  <si>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</si>
  <si>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</si>
  <si>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</si>
  <si>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</si>
  <si>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</si>
  <si>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</si>
  <si>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</si>
  <si>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</si>
  <si>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</si>
  <si>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</si>
  <si>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</si>
  <si>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</si>
  <si>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</si>
  <si>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</si>
  <si>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</si>
  <si>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</si>
  <si>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</si>
  <si>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</si>
  <si>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</si>
  <si>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</si>
  <si>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</si>
  <si>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</si>
  <si>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</si>
  <si>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</si>
  <si>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</si>
  <si>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</si>
  <si>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</si>
  <si>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</si>
  <si>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</si>
  <si>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</si>
  <si>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</si>
  <si>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</si>
  <si>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</si>
  <si>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</si>
  <si>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</si>
  <si>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</si>
  <si>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</si>
  <si>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</si>
  <si>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</si>
  <si>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</si>
  <si>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</si>
  <si>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</si>
  <si>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</si>
  <si>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</si>
  <si>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</si>
  <si>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</si>
  <si>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</si>
  <si>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</si>
  <si>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</si>
  <si>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</si>
  <si>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</si>
  <si>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</si>
  <si>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</si>
  <si>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</si>
  <si>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</si>
  <si>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</si>
  <si>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</si>
  <si>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</si>
  <si>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</si>
  <si>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</si>
  <si>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</si>
  <si>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</si>
  <si>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</si>
  <si>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</si>
  <si>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</si>
  <si>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</si>
  <si>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</si>
  <si>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</si>
  <si>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</si>
  <si>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</si>
  <si>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</si>
  <si>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</si>
  <si>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</si>
  <si>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</si>
  <si>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</si>
  <si>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</si>
  <si>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</si>
  <si>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</si>
  <si>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</si>
  <si>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</si>
  <si>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</si>
  <si>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</si>
  <si>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</si>
  <si>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</si>
  <si>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</si>
  <si>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</si>
  <si>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</si>
  <si>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</si>
  <si>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</si>
  <si>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</si>
  <si>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</si>
  <si>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</si>
  <si>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</si>
  <si>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</si>
  <si>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</si>
  <si>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</si>
  <si>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</si>
  <si>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</si>
  <si>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</si>
  <si>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</si>
  <si>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</si>
  <si>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</si>
  <si>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</si>
  <si>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</si>
  <si>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</si>
  <si>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</si>
  <si>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</si>
  <si>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</si>
  <si>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</si>
  <si>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</si>
  <si>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</si>
  <si>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</si>
  <si>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</si>
  <si>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</si>
  <si>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</si>
  <si>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</si>
  <si>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</si>
  <si>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</si>
  <si>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</si>
  <si>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</si>
  <si>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</si>
  <si>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</si>
  <si>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</si>
  <si>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</si>
  <si>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</si>
  <si>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</si>
  <si>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</si>
  <si>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</si>
  <si>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</si>
  <si>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</si>
  <si>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</si>
  <si>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</si>
  <si>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</si>
  <si>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</si>
  <si>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</si>
  <si>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</si>
  <si>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</si>
  <si>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</si>
  <si>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</si>
  <si>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</si>
  <si>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</si>
  <si>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</si>
  <si>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</si>
  <si>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</si>
  <si>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</si>
  <si>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</si>
  <si>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</si>
  <si>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</si>
  <si>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</si>
  <si>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</si>
  <si>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</si>
  <si>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</si>
  <si>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</si>
  <si>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</si>
  <si>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</si>
  <si>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</si>
  <si>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</si>
  <si>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</si>
  <si>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</si>
  <si>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</si>
  <si>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</si>
  <si>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</si>
  <si>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</si>
  <si>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</si>
  <si>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</si>
  <si>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</si>
  <si>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</si>
  <si>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</si>
  <si>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</si>
  <si>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</si>
  <si>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</si>
  <si>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</si>
  <si>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</si>
  <si>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</si>
  <si>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</si>
  <si>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</si>
  <si>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</si>
  <si>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</si>
  <si>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</si>
  <si>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</si>
  <si>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</si>
  <si>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</si>
  <si>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</si>
  <si>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</si>
  <si>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</si>
  <si>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</si>
  <si>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</si>
  <si>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</si>
  <si>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</si>
  <si>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</si>
  <si>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</si>
  <si>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</si>
  <si>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</si>
  <si>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</si>
  <si>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</si>
  <si>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</si>
  <si>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</si>
  <si>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</si>
  <si>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</si>
  <si>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</si>
  <si>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</si>
  <si>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</si>
  <si>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</si>
  <si>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</si>
  <si>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</si>
  <si>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</si>
  <si>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</si>
  <si>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</si>
  <si>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</si>
  <si>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</si>
  <si>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</si>
  <si>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</si>
  <si>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</si>
  <si>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</si>
  <si>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</si>
  <si>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</si>
  <si>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</si>
  <si>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</si>
  <si>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</si>
  <si>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</si>
  <si>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</si>
  <si>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</si>
  <si>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</si>
  <si>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</si>
  <si>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</si>
  <si>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</si>
  <si>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</si>
  <si>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</si>
  <si>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</si>
  <si>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</si>
  <si>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</si>
  <si>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</si>
  <si>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</si>
  <si>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</si>
  <si>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</si>
  <si>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</si>
  <si>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</si>
  <si>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</si>
  <si>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</si>
  <si>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</si>
  <si>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</si>
  <si>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</si>
  <si>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</si>
  <si>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</si>
  <si>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</si>
  <si>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</si>
  <si>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</si>
  <si>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</si>
  <si>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</si>
  <si>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</si>
  <si>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</si>
  <si>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</si>
  <si>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</si>
  <si>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</si>
  <si>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</si>
  <si>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</si>
  <si>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</si>
  <si>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</si>
  <si>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</si>
  <si>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</si>
  <si>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</si>
  <si>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</si>
  <si>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</si>
  <si>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</si>
  <si>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</si>
  <si>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</si>
  <si>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</si>
  <si>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</si>
  <si>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</si>
  <si>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</si>
  <si>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</si>
  <si>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</si>
  <si>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</si>
  <si>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</si>
  <si>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</si>
  <si>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</si>
  <si>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</si>
  <si>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</si>
  <si>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</si>
  <si>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</si>
  <si>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</si>
  <si>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</si>
  <si>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</si>
  <si>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</si>
  <si>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</si>
  <si>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</si>
  <si>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</si>
  <si>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</si>
  <si>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</si>
  <si>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</si>
  <si>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</si>
  <si>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</si>
  <si>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</si>
  <si>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</si>
  <si>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</si>
  <si>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</si>
  <si>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</si>
  <si>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</si>
  <si>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</si>
  <si>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</si>
  <si>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</si>
  <si>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</si>
  <si>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</si>
  <si>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</si>
  <si>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</si>
  <si>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</si>
  <si>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</si>
  <si>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</si>
  <si>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</si>
  <si>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</si>
  <si>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</si>
  <si>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</si>
  <si>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</si>
  <si>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</si>
  <si>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</si>
  <si>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</si>
  <si>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</si>
  <si>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</si>
  <si>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</si>
  <si>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</si>
  <si>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</si>
  <si>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</si>
  <si>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</si>
  <si>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</si>
  <si>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</si>
  <si>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</si>
  <si>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</si>
  <si>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</si>
  <si>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</si>
  <si>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</si>
  <si>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</si>
  <si>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</si>
  <si>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</si>
  <si>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</si>
  <si>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</si>
  <si>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</si>
  <si>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</si>
  <si>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</si>
  <si>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</si>
  <si>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</si>
  <si>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</si>
  <si>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</si>
  <si>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</si>
  <si>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</si>
  <si>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</si>
  <si>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</si>
  <si>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</si>
  <si>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</si>
  <si>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</si>
  <si>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</si>
  <si>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</si>
  <si>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</si>
  <si>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</si>
  <si>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</si>
  <si>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</si>
  <si>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</si>
  <si>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</si>
  <si>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</si>
  <si>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</si>
  <si>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</si>
  <si>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</si>
  <si>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</si>
  <si>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</si>
  <si>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</si>
  <si>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</si>
  <si>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</si>
  <si>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</si>
  <si>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</si>
  <si>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</si>
  <si>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</si>
  <si>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</si>
  <si>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</si>
  <si>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</si>
  <si>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</si>
  <si>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</si>
  <si>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</si>
  <si>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</si>
  <si>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</si>
  <si>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</si>
  <si>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</si>
  <si>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</si>
  <si>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</si>
  <si>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</si>
  <si>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</si>
  <si>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</si>
  <si>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</si>
  <si>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</si>
  <si>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</si>
  <si>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</si>
  <si>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</si>
  <si>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</si>
  <si>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</si>
  <si>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</si>
  <si>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</si>
  <si>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</si>
  <si>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</si>
  <si>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</si>
  <si>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</si>
  <si>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</si>
  <si>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</si>
  <si>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</si>
  <si>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</si>
  <si>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</si>
  <si>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</si>
  <si>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</si>
  <si>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</si>
  <si>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</si>
  <si>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</si>
  <si>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</si>
  <si>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</si>
  <si>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</si>
  <si>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</si>
  <si>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</si>
  <si>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</si>
  <si>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</si>
  <si>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</si>
  <si>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</si>
  <si>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</si>
  <si>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</si>
  <si>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</si>
  <si>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</si>
  <si>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</si>
  <si>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</si>
  <si>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</si>
  <si>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</si>
  <si>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</si>
  <si>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</si>
  <si>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</si>
  <si>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</si>
  <si>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</si>
  <si>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</si>
  <si>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</si>
  <si>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</si>
  <si>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</si>
  <si>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</si>
  <si>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</si>
  <si>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</si>
  <si>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</si>
  <si>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</si>
  <si>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</si>
  <si>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</si>
  <si>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</si>
  <si>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</si>
  <si>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</si>
  <si>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</si>
  <si>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</si>
  <si>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</si>
  <si>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</si>
  <si>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</si>
  <si>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</si>
  <si>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</si>
  <si>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</si>
  <si>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</si>
  <si>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</si>
  <si>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</si>
  <si>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</si>
  <si>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</si>
  <si>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</si>
  <si>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</si>
  <si>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</si>
  <si>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</si>
  <si>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</si>
  <si>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</si>
  <si>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</si>
  <si>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</si>
  <si>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</si>
  <si>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</si>
  <si>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</si>
  <si>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</si>
  <si>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</si>
  <si>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</si>
  <si>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</si>
  <si>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</si>
  <si>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</si>
  <si>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</si>
  <si>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</si>
  <si>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</si>
  <si>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</si>
  <si>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</si>
  <si>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</si>
  <si>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</si>
  <si>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</si>
  <si>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</si>
  <si>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</si>
  <si>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</si>
  <si>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</si>
  <si>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</si>
  <si>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</si>
  <si>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</si>
  <si>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</si>
  <si>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</si>
  <si>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</si>
  <si>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</si>
  <si>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</si>
  <si>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</si>
  <si>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</si>
  <si>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</si>
  <si>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</si>
  <si>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</si>
  <si>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</si>
  <si>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</si>
  <si>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</si>
  <si>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</si>
  <si>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</si>
  <si>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</si>
  <si>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</si>
  <si>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</si>
  <si>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</si>
  <si>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</si>
  <si>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</si>
  <si>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</si>
  <si>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</si>
  <si>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</si>
  <si>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</si>
  <si>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</si>
  <si>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</si>
  <si>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</si>
  <si>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</si>
  <si>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</si>
  <si>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</si>
  <si>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</si>
  <si>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</si>
  <si>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</si>
  <si>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</si>
  <si>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</si>
  <si>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</si>
  <si>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</si>
  <si>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</si>
  <si>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</si>
  <si>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</si>
  <si>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</si>
  <si>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</si>
  <si>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</si>
  <si>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</si>
  <si>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</si>
  <si>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</si>
  <si>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</si>
  <si>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</si>
  <si>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</si>
  <si>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</si>
  <si>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</si>
  <si>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</si>
  <si>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</si>
  <si>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</si>
  <si>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</si>
  <si>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</si>
  <si>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</si>
  <si>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</si>
  <si>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</si>
  <si>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</si>
  <si>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</si>
  <si>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</si>
  <si>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</si>
  <si>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</si>
  <si>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</si>
  <si>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</si>
  <si>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</si>
  <si>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</si>
  <si>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</si>
  <si>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</si>
  <si>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</si>
  <si>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</si>
  <si>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</si>
  <si>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</si>
  <si>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</si>
  <si>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</si>
  <si>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</si>
  <si>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</si>
  <si>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</si>
  <si>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</si>
  <si>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</si>
  <si>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</si>
  <si>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</si>
  <si>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</si>
  <si>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</si>
  <si>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</si>
  <si>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</si>
  <si>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</si>
  <si>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</si>
  <si>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</si>
  <si>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</si>
  <si>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</si>
  <si>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</si>
  <si>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</si>
  <si>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</si>
  <si>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</si>
  <si>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</si>
  <si>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</si>
  <si>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</si>
  <si>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</si>
  <si>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</si>
  <si>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</si>
  <si>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</si>
  <si>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</si>
  <si>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</si>
  <si>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</si>
  <si>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</si>
  <si>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</si>
  <si>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</si>
  <si>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</si>
  <si>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</si>
  <si>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</si>
  <si>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</si>
  <si>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</si>
  <si>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</si>
  <si>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</si>
  <si>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</si>
  <si>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</si>
  <si>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</si>
  <si>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</si>
  <si>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</si>
  <si>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</si>
  <si>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</si>
  <si>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</si>
  <si>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</si>
  <si>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</si>
  <si>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</si>
  <si>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</si>
  <si>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</si>
  <si>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</si>
  <si>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</si>
  <si>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</si>
  <si>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</si>
  <si>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</si>
  <si>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</si>
  <si>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</si>
  <si>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</si>
  <si>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</si>
  <si>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</si>
  <si>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</si>
  <si>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</si>
  <si>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</si>
  <si>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</si>
  <si>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</si>
  <si>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</si>
  <si>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</si>
  <si>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</si>
  <si>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</si>
  <si>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</si>
  <si>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</si>
  <si>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</si>
  <si>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</si>
  <si>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</si>
  <si>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</si>
  <si>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</si>
  <si>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</si>
  <si>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</si>
  <si>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</si>
  <si>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</si>
  <si>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</si>
  <si>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</si>
  <si>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</si>
  <si>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</si>
  <si>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</si>
  <si>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</si>
  <si>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</si>
  <si>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</si>
  <si>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</si>
  <si>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</si>
  <si>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</si>
  <si>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</si>
  <si>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</si>
  <si>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</si>
  <si>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</si>
  <si>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</si>
  <si>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</si>
  <si>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</si>
  <si>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</si>
  <si>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</si>
  <si>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</si>
  <si>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</si>
  <si>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</si>
  <si>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</si>
  <si>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</si>
  <si>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</si>
  <si>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</si>
  <si>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</si>
  <si>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</si>
  <si>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</si>
  <si>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</si>
  <si>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</si>
  <si>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</si>
  <si>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</si>
  <si>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</si>
  <si>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</si>
  <si>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</si>
  <si>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</si>
  <si>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</si>
  <si>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</si>
  <si>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</si>
  <si>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</si>
  <si>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</si>
  <si>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</si>
  <si>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</si>
  <si>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</si>
  <si>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</si>
  <si>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</si>
  <si>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</si>
  <si>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</si>
  <si>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</si>
  <si>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</si>
  <si>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</si>
  <si>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</si>
  <si>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</si>
  <si>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</si>
  <si>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</si>
  <si>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</si>
  <si>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</si>
  <si>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</si>
  <si>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</si>
  <si>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</si>
  <si>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</si>
  <si>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</si>
  <si>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</si>
  <si>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</si>
  <si>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</si>
  <si>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</si>
  <si>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</si>
  <si>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</si>
  <si>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</si>
  <si>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</si>
  <si>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</si>
  <si>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</si>
  <si>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</si>
  <si>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</si>
  <si>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</si>
  <si>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</si>
  <si>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</si>
  <si>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</si>
  <si>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</si>
  <si>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</si>
  <si>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</si>
  <si>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</si>
  <si>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</si>
  <si>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</si>
  <si>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</si>
  <si>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</si>
  <si>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</si>
  <si>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</si>
  <si>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</si>
  <si>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</si>
  <si>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</si>
  <si>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</si>
  <si>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</si>
  <si>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</si>
  <si>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</si>
  <si>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</si>
  <si>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</si>
  <si>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</si>
  <si>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</si>
  <si>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</si>
  <si>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</si>
  <si>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</si>
  <si>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</si>
  <si>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</si>
  <si>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</si>
  <si>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</si>
  <si>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</si>
  <si>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</si>
  <si>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</si>
  <si>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</si>
  <si>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</si>
  <si>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</si>
  <si>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</si>
  <si>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</si>
  <si>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</si>
  <si>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</si>
  <si>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</si>
  <si>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</si>
  <si>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</si>
  <si>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</si>
  <si>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</si>
  <si>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</si>
  <si>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</si>
  <si>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</si>
  <si>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</si>
  <si>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</si>
  <si>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</si>
  <si>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</si>
  <si>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</si>
  <si>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</si>
  <si>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</si>
  <si>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</si>
  <si>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</si>
  <si>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</si>
  <si>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</si>
  <si>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</si>
  <si>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</si>
  <si>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</si>
  <si>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</si>
  <si>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</si>
  <si>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</si>
  <si>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</si>
  <si>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</si>
  <si>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</si>
  <si>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</si>
  <si>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</si>
  <si>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</si>
  <si>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</si>
  <si>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</si>
  <si>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</si>
  <si>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</si>
  <si>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</si>
  <si>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</si>
  <si>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</si>
  <si>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</si>
  <si>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</si>
  <si>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</si>
  <si>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</si>
  <si>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</si>
  <si>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</si>
  <si>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</si>
  <si>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</si>
  <si>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</si>
  <si>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</si>
  <si>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</si>
  <si>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</si>
  <si>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</si>
  <si>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</si>
  <si>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</si>
  <si>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</si>
  <si>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</si>
  <si>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</si>
  <si>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</si>
  <si>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</si>
  <si>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</si>
  <si>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</si>
  <si>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</si>
  <si>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</si>
  <si>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</si>
  <si>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</si>
  <si>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</si>
  <si>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</si>
  <si>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</si>
  <si>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</si>
  <si>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</si>
  <si>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</si>
  <si>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</si>
  <si>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</si>
  <si>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</si>
  <si>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</si>
  <si>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</si>
  <si>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</si>
  <si>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</si>
  <si>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</si>
  <si>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</si>
  <si>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</si>
  <si>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</si>
  <si>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</si>
  <si>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</si>
  <si>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</si>
  <si>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</si>
  <si>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</si>
  <si>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</si>
  <si>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</si>
  <si>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</si>
  <si>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</si>
  <si>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</si>
  <si>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</si>
  <si>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</si>
  <si>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</si>
  <si>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</si>
  <si>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</si>
  <si>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</si>
  <si>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</si>
  <si>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</si>
  <si>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</si>
  <si>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</si>
  <si>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</si>
  <si>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</si>
  <si>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</si>
  <si>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</si>
  <si>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</si>
  <si>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</si>
  <si>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</si>
  <si>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</si>
  <si>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</si>
  <si>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</si>
  <si>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</si>
  <si>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</si>
  <si>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</si>
  <si>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</si>
  <si>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</si>
  <si>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</si>
  <si>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</si>
  <si>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</si>
  <si>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</si>
  <si>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</si>
  <si>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</si>
  <si>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</si>
  <si>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</si>
  <si>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</si>
  <si>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</si>
  <si>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</si>
  <si>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</si>
  <si>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</si>
  <si>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</si>
  <si>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</si>
  <si>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</si>
  <si>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</si>
  <si>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</si>
  <si>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</si>
  <si>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</si>
  <si>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</si>
  <si>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</si>
  <si>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</si>
  <si>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</si>
  <si>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</si>
  <si>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</si>
  <si>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</si>
  <si>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</si>
  <si>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</si>
  <si>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</si>
  <si>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</si>
  <si>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</si>
  <si>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</si>
  <si>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</si>
  <si>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</si>
  <si>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</si>
  <si>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</si>
  <si>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</si>
  <si>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</si>
  <si>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</si>
  <si>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</si>
  <si>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</si>
  <si>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</si>
  <si>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</si>
  <si>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</si>
  <si>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</si>
  <si>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</si>
  <si>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</si>
  <si>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</si>
  <si>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</si>
  <si>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</si>
  <si>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</si>
  <si>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</si>
  <si>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</si>
  <si>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</si>
  <si>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</si>
  <si>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</si>
  <si>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</si>
  <si>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</si>
  <si>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</si>
  <si>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</si>
  <si>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</si>
  <si>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</si>
  <si>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</si>
  <si>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</si>
  <si>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</si>
  <si>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</si>
  <si>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</si>
  <si>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</si>
  <si>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</si>
  <si>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</si>
  <si>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</si>
  <si>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</si>
  <si>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</si>
  <si>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</si>
  <si>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</si>
  <si>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</si>
  <si>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</si>
  <si>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</si>
  <si>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</si>
  <si>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</si>
  <si>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</si>
  <si>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</si>
  <si>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</si>
  <si>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</si>
  <si>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</si>
  <si>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</si>
  <si>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</si>
  <si>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</si>
  <si>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</si>
  <si>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</si>
  <si>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</si>
  <si>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</si>
  <si>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</si>
  <si>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</si>
  <si>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</si>
  <si>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</si>
  <si>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</si>
  <si>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</si>
  <si>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</si>
  <si>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</si>
  <si>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</si>
  <si>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</si>
  <si>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</si>
  <si>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</si>
  <si>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</si>
  <si>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</si>
  <si>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</si>
  <si>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</si>
  <si>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</si>
  <si>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</si>
  <si>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</si>
  <si>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</si>
  <si>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</si>
  <si>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</si>
  <si>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</si>
  <si>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</si>
  <si>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</si>
  <si>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</si>
  <si>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</si>
  <si>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</si>
  <si>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</si>
  <si>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</si>
  <si>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</si>
  <si>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</si>
  <si>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</si>
  <si>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</si>
  <si>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</si>
  <si>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</si>
  <si>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</si>
  <si>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</si>
  <si>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</si>
  <si>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</si>
  <si>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</si>
  <si>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</si>
  <si>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</si>
  <si>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</si>
  <si>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</si>
  <si>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</si>
  <si>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</si>
  <si>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</si>
  <si>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</si>
  <si>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</si>
  <si>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</si>
  <si>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</si>
  <si>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</si>
  <si>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</si>
  <si>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</si>
  <si>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</si>
  <si>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</si>
  <si>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</si>
  <si>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</si>
  <si>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</si>
  <si>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</si>
  <si>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</si>
  <si>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</si>
  <si>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</si>
  <si>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</si>
  <si>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</si>
  <si>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</si>
  <si>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</si>
  <si>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</si>
  <si>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</si>
  <si>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</si>
  <si>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</si>
  <si>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</si>
  <si>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</si>
  <si>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</si>
  <si>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</si>
  <si>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</si>
  <si>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</si>
  <si>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</si>
  <si>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</si>
  <si>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</si>
  <si>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</si>
  <si>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</si>
  <si>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</si>
  <si>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</si>
  <si>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</si>
  <si>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</si>
  <si>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</si>
  <si>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</si>
  <si>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</si>
  <si>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</si>
  <si>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</si>
  <si>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</si>
  <si>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</si>
  <si>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</si>
  <si>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</si>
  <si>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</si>
  <si>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</si>
  <si>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</si>
  <si>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</si>
  <si>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</si>
  <si>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</si>
  <si>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</si>
  <si>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</si>
  <si>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</si>
  <si>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</si>
  <si>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</si>
  <si>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</si>
  <si>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</si>
  <si>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</si>
  <si>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</si>
  <si>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</si>
  <si>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</si>
  <si>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</si>
  <si>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</si>
  <si>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</si>
  <si>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</si>
  <si>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</si>
  <si>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</si>
  <si>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</si>
  <si>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</si>
  <si>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</si>
  <si>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</si>
  <si>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</si>
  <si>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</si>
  <si>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</si>
  <si>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</si>
  <si>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</si>
  <si>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</si>
  <si>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</si>
  <si>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</si>
  <si>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</si>
  <si>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</si>
  <si>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</si>
  <si>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</si>
  <si>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</si>
  <si>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</si>
  <si>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</si>
  <si>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</si>
  <si>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</si>
  <si>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</si>
  <si>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</si>
  <si>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</si>
  <si>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</si>
  <si>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</si>
  <si>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</si>
  <si>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</si>
  <si>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</si>
  <si>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</si>
  <si>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</si>
  <si>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</si>
  <si>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</si>
  <si>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</si>
  <si>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</si>
  <si>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</si>
  <si>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</si>
  <si>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</si>
  <si>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</si>
  <si>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</si>
  <si>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</si>
  <si>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</si>
  <si>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</si>
  <si>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</si>
  <si>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</si>
  <si>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</si>
  <si>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</si>
  <si>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</si>
  <si>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</si>
  <si>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</si>
  <si>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</si>
  <si>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</si>
  <si>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</si>
  <si>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</si>
  <si>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</si>
  <si>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</si>
  <si>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</si>
  <si>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</si>
  <si>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</si>
  <si>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</si>
  <si>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</si>
  <si>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</si>
  <si>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</si>
  <si>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</si>
  <si>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</si>
  <si>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</si>
  <si>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</si>
  <si>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</si>
  <si>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</si>
  <si>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</si>
  <si>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</si>
  <si>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</si>
  <si>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</si>
  <si>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</si>
  <si>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</si>
  <si>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</si>
  <si>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</si>
  <si>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</si>
  <si>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</si>
  <si>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</si>
  <si>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</si>
  <si>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</si>
  <si>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</si>
  <si>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</si>
  <si>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</si>
  <si>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</si>
  <si>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</si>
  <si>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</si>
  <si>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</si>
  <si>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</si>
  <si>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</si>
  <si>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</si>
  <si>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</si>
  <si>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</si>
  <si>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</si>
  <si>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</si>
  <si>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</si>
  <si>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</si>
  <si>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</si>
  <si>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</si>
  <si>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</si>
  <si>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</si>
  <si>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</si>
  <si>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</si>
  <si>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</si>
  <si>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</si>
  <si>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</si>
  <si>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</si>
  <si>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</si>
  <si>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</si>
  <si>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</si>
  <si>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</si>
  <si>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</si>
  <si>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</si>
  <si>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</si>
  <si>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</si>
  <si>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</si>
  <si>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</si>
  <si>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</si>
  <si>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</si>
  <si>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</si>
  <si>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</si>
  <si>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</si>
  <si>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</si>
  <si>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</si>
  <si>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</si>
  <si>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</si>
  <si>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</si>
  <si>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</si>
  <si>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</si>
  <si>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</si>
  <si>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</si>
  <si>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</si>
  <si>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</si>
  <si>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</si>
  <si>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</si>
  <si>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</si>
  <si>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</si>
  <si>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</si>
  <si>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</si>
  <si>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</si>
  <si>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</si>
  <si>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</si>
  <si>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</si>
  <si>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</si>
  <si>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</si>
  <si>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</si>
  <si>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</si>
  <si>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</si>
  <si>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</si>
  <si>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</si>
  <si>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</si>
  <si>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</si>
  <si>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</si>
  <si>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</si>
  <si>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</si>
  <si>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</si>
  <si>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</si>
  <si>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</si>
  <si>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</si>
  <si>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</si>
  <si>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</si>
  <si>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</si>
  <si>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</si>
  <si>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</si>
  <si>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</si>
  <si>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</si>
  <si>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</si>
  <si>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</si>
  <si>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</si>
  <si>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</si>
  <si>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</si>
  <si>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</si>
  <si>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</si>
  <si>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</si>
  <si>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</si>
  <si>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</si>
  <si>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</si>
  <si>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</si>
  <si>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</si>
  <si>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</si>
  <si>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</si>
  <si>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</si>
  <si>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</si>
  <si>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</si>
  <si>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</si>
  <si>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</si>
  <si>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</si>
  <si>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</si>
  <si>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</si>
  <si>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</si>
  <si>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</si>
  <si>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</si>
  <si>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</si>
  <si>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</si>
  <si>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</si>
  <si>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</si>
  <si>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</si>
  <si>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</si>
  <si>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</si>
  <si>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</si>
  <si>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</si>
  <si>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</si>
  <si>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</si>
  <si>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</si>
  <si>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</si>
  <si>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</si>
  <si>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</si>
  <si>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</si>
  <si>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</si>
  <si>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</si>
  <si>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</si>
  <si>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</si>
  <si>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</si>
  <si>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</si>
  <si>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</si>
  <si>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</si>
  <si>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</si>
  <si>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</si>
  <si>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</si>
  <si>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</si>
  <si>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</si>
  <si>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</si>
  <si>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</si>
  <si>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</si>
  <si>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</si>
  <si>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</si>
  <si>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</si>
  <si>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</si>
  <si>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</si>
  <si>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</si>
  <si>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</si>
  <si>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</si>
  <si>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</si>
  <si>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</si>
  <si>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</si>
  <si>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</si>
  <si>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</si>
  <si>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</si>
  <si>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</si>
  <si>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</si>
  <si>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</si>
  <si>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</si>
  <si>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</si>
  <si>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</si>
  <si>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</si>
  <si>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</si>
  <si>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</si>
  <si>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</si>
  <si>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</si>
  <si>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</si>
  <si>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</si>
  <si>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</si>
  <si>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</si>
  <si>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</si>
  <si>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</si>
  <si>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</si>
  <si>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</si>
  <si>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</si>
  <si>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</si>
  <si>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</si>
  <si>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</si>
  <si>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</si>
  <si>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</si>
  <si>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</si>
  <si>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</si>
  <si>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</si>
  <si>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</si>
  <si>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</si>
  <si>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</si>
  <si>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</si>
  <si>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</si>
  <si>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</si>
  <si>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</si>
  <si>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</si>
  <si>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</si>
  <si>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</si>
  <si>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</si>
  <si>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</si>
  <si>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</si>
  <si>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</si>
  <si>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</si>
  <si>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</si>
  <si>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</si>
  <si>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</si>
  <si>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</si>
  <si>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</si>
  <si>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</si>
  <si>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</si>
  <si>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</si>
  <si>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</si>
  <si>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</si>
  <si>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</si>
  <si>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</si>
  <si>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</si>
  <si>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</si>
  <si>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</si>
  <si>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</si>
  <si>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</si>
  <si>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</si>
  <si>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</si>
  <si>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</si>
  <si>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</si>
  <si>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</si>
  <si>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</si>
  <si>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</si>
  <si>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</si>
  <si>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</si>
  <si>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</si>
  <si>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</si>
  <si>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</si>
  <si>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</si>
  <si>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</si>
  <si>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</si>
  <si>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</si>
  <si>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</si>
  <si>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</si>
  <si>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</si>
  <si>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</si>
  <si>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</si>
  <si>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</si>
  <si>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</si>
  <si>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</si>
  <si>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</si>
  <si>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</si>
  <si>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</si>
  <si>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</si>
  <si>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</si>
  <si>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</si>
  <si>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</si>
  <si>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</si>
  <si>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</si>
  <si>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</si>
  <si>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</si>
  <si>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</si>
  <si>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</si>
  <si>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</si>
  <si>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</si>
  <si>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</si>
  <si>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</si>
  <si>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</si>
  <si>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</si>
  <si>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</si>
  <si>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</si>
  <si>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</si>
  <si>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</si>
  <si>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</si>
  <si>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</si>
  <si>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</si>
  <si>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</si>
  <si>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</si>
  <si>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</si>
  <si>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</si>
  <si>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</si>
  <si>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</si>
  <si>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</si>
  <si>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</si>
  <si>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</si>
  <si>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</si>
  <si>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</si>
  <si>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</si>
  <si>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</si>
  <si>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</si>
  <si>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</si>
  <si>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</si>
  <si>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</si>
  <si>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</si>
  <si>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</si>
  <si>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</si>
  <si>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</si>
  <si>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</si>
  <si>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</si>
  <si>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</si>
  <si>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</si>
  <si>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</si>
  <si>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</si>
  <si>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</si>
  <si>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</si>
  <si>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</si>
  <si>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</si>
  <si>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</si>
  <si>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</si>
  <si>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</si>
  <si>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</si>
  <si>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</si>
  <si>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</si>
  <si>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</si>
  <si>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</si>
  <si>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</si>
  <si>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</si>
  <si>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</si>
  <si>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</si>
  <si>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</si>
  <si>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</si>
  <si>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</si>
  <si>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</si>
  <si>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</si>
  <si>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</si>
  <si>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</si>
  <si>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</si>
  <si>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</si>
  <si>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</si>
  <si>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</si>
  <si>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</si>
  <si>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</si>
  <si>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</si>
  <si>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</si>
  <si>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</si>
  <si>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</si>
  <si>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</si>
  <si>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</si>
  <si>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</si>
  <si>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</si>
  <si>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</si>
  <si>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</si>
  <si>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</si>
  <si>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</si>
  <si>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</si>
  <si>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</si>
  <si>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</si>
  <si>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</si>
  <si>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</si>
  <si>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</si>
  <si>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</si>
  <si>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</si>
  <si>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</si>
  <si>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</si>
  <si>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</si>
  <si>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</si>
  <si>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</si>
  <si>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</si>
  <si>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</si>
  <si>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</si>
  <si>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</si>
  <si>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</si>
  <si>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</si>
  <si>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</si>
  <si>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</si>
  <si>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</si>
  <si>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</si>
  <si>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</si>
  <si>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</si>
  <si>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</si>
  <si>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</si>
  <si>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</si>
  <si>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</si>
  <si>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</si>
  <si>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</si>
  <si>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</si>
  <si>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</si>
  <si>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</si>
  <si>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</si>
  <si>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</si>
  <si>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</si>
  <si>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</si>
  <si>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</si>
  <si>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</si>
  <si>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</si>
  <si>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</si>
  <si>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</si>
  <si>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</si>
  <si>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</si>
  <si>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</si>
  <si>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</si>
  <si>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</si>
  <si>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</si>
  <si>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</si>
  <si>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</si>
  <si>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</si>
  <si>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</si>
  <si>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</si>
  <si>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</si>
  <si>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</si>
  <si>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</si>
  <si>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</si>
  <si>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</si>
  <si>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</si>
  <si>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</si>
  <si>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</si>
  <si>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</si>
  <si>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</si>
  <si>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</si>
  <si>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</si>
  <si>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</si>
  <si>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</si>
  <si>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</si>
  <si>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</si>
  <si>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</si>
  <si>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</si>
  <si>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</si>
  <si>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</si>
  <si>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</si>
  <si>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</si>
  <si>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</si>
  <si>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</si>
  <si>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</si>
  <si>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</si>
  <si>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</si>
  <si>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</si>
  <si>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</si>
  <si>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</si>
  <si>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</si>
  <si>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</si>
  <si>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</si>
  <si>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</si>
  <si>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</si>
  <si>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</si>
  <si>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</si>
  <si>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</si>
  <si>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</si>
  <si>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</si>
  <si>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</si>
  <si>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</si>
  <si>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</si>
  <si>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</si>
  <si>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</si>
  <si>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</si>
  <si>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</si>
  <si>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</si>
  <si>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</si>
  <si>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</si>
  <si>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</si>
  <si>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</si>
  <si>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</si>
  <si>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</si>
  <si>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</si>
  <si>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</si>
  <si>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</si>
  <si>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</si>
  <si>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</si>
  <si>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</si>
  <si>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</si>
  <si>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</si>
  <si>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</si>
  <si>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</si>
  <si>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</si>
  <si>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</si>
  <si>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</si>
  <si>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</si>
  <si>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</si>
  <si>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</si>
  <si>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</si>
  <si>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</si>
  <si>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</si>
  <si>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</si>
  <si>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</si>
  <si>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</si>
  <si>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</si>
  <si>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</si>
  <si>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</si>
  <si>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</si>
  <si>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</si>
  <si>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</si>
  <si>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</si>
  <si>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</si>
  <si>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</si>
  <si>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</si>
  <si>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</si>
  <si>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</si>
  <si>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</si>
  <si>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</si>
  <si>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</si>
  <si>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</si>
  <si>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</si>
  <si>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</si>
  <si>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</si>
  <si>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</si>
  <si>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</si>
  <si>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</si>
  <si>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</si>
  <si>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</si>
  <si>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</si>
  <si>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</si>
  <si>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</si>
  <si>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</si>
  <si>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</si>
  <si>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</si>
  <si>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</si>
  <si>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</si>
  <si>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</si>
  <si>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</si>
  <si>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</si>
  <si>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</si>
  <si>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</si>
  <si>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</si>
  <si>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</si>
  <si>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</si>
  <si>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</si>
  <si>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</si>
  <si>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</si>
  <si>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</si>
  <si>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</si>
  <si>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</si>
  <si>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</si>
  <si>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</si>
  <si>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</si>
  <si>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</si>
  <si>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</si>
  <si>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</si>
  <si>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</si>
  <si>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</si>
  <si>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</si>
  <si>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</si>
  <si>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</si>
  <si>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</si>
  <si>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</si>
  <si>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</si>
  <si>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</si>
  <si>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</si>
  <si>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</si>
  <si>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</si>
  <si>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</si>
  <si>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</si>
  <si>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</si>
  <si>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</si>
  <si>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</si>
  <si>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</si>
  <si>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</si>
  <si>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</si>
  <si>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</si>
  <si>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</si>
  <si>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</si>
  <si>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</si>
  <si>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</si>
  <si>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</si>
  <si>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</si>
  <si>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</si>
  <si>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</si>
  <si>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</si>
  <si>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</si>
  <si>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</si>
  <si>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</si>
  <si>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</si>
  <si>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</si>
  <si>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</si>
  <si>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</si>
  <si>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</si>
  <si>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</si>
  <si>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</si>
  <si>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</si>
  <si>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</si>
  <si>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</si>
  <si>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</si>
  <si>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</si>
  <si>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</si>
  <si>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</si>
  <si>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</si>
  <si>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</si>
  <si>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</si>
  <si>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</si>
  <si>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</si>
  <si>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</si>
  <si>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</si>
  <si>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</si>
  <si>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</si>
  <si>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</si>
  <si>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</si>
  <si>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</si>
  <si>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</si>
  <si>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</si>
  <si>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</si>
  <si>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</si>
  <si>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</si>
  <si>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</si>
  <si>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</si>
  <si>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</si>
  <si>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</si>
  <si>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</si>
  <si>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</si>
  <si>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</si>
  <si>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</si>
  <si>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</si>
  <si>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</si>
  <si>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</si>
  <si>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</si>
  <si>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</si>
  <si>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</si>
  <si>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</si>
  <si>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</si>
  <si>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</si>
  <si>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</si>
  <si>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</si>
  <si>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</si>
  <si>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</si>
  <si>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</si>
  <si>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</si>
  <si>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</si>
  <si>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</si>
  <si>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</si>
  <si>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</si>
  <si>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</si>
  <si>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</si>
  <si>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</si>
  <si>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</si>
  <si>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</si>
  <si>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</si>
  <si>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</si>
  <si>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</si>
  <si>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</si>
  <si>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</si>
  <si>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</si>
  <si>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</si>
  <si>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</si>
  <si>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</si>
  <si>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</si>
  <si>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</si>
  <si>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</si>
  <si>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</si>
  <si>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</si>
  <si>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</si>
  <si>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</si>
  <si>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</si>
  <si>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</si>
  <si>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</si>
  <si>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</si>
  <si>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</si>
  <si>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</si>
  <si>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</si>
  <si>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</si>
  <si>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</si>
  <si>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</si>
  <si>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</si>
  <si>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</si>
  <si>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</si>
  <si>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</si>
  <si>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</si>
  <si>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</si>
  <si>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</si>
  <si>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</si>
  <si>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</si>
  <si>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</si>
  <si>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</si>
  <si>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</si>
  <si>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</si>
  <si>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</si>
  <si>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</si>
  <si>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</si>
  <si>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</si>
  <si>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</si>
  <si>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</si>
  <si>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</si>
  <si>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</si>
  <si>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</si>
  <si>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</si>
  <si>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</si>
  <si>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</si>
  <si>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</si>
  <si>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</si>
  <si>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</si>
  <si>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</si>
  <si>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</si>
  <si>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</si>
  <si>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</si>
  <si>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</si>
  <si>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</si>
  <si>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</si>
  <si>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</si>
  <si>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</si>
  <si>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</si>
  <si>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</si>
  <si>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</si>
  <si>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</si>
  <si>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</si>
  <si>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</si>
  <si>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</si>
  <si>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</si>
  <si>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</si>
  <si>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</si>
  <si>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</si>
  <si>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</si>
  <si>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</si>
  <si>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</si>
  <si>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</si>
  <si>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</si>
  <si>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</si>
  <si>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</si>
  <si>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</si>
  <si>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</si>
  <si>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</si>
  <si>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</si>
  <si>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</si>
  <si>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</si>
  <si>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</si>
  <si>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</si>
  <si>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</si>
  <si>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</si>
  <si>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</si>
  <si>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</si>
  <si>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</si>
  <si>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</si>
  <si>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</si>
  <si>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</si>
  <si>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</si>
  <si>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</si>
  <si>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</si>
  <si>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</si>
  <si>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</si>
  <si>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</si>
  <si>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</si>
  <si>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</si>
  <si>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</si>
  <si>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</si>
  <si>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</si>
  <si>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</si>
  <si>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</si>
  <si>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</si>
  <si>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</si>
  <si>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</si>
  <si>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</si>
  <si>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</si>
  <si>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</si>
  <si>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</si>
  <si>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</si>
  <si>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</si>
  <si>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</si>
  <si>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</si>
  <si>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</si>
  <si>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</si>
  <si>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</si>
  <si>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</si>
  <si>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</si>
  <si>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</si>
  <si>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</si>
  <si>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</si>
  <si>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</si>
  <si>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</si>
  <si>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</si>
  <si>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</si>
  <si>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</si>
  <si>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</si>
  <si>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</si>
  <si>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</si>
  <si>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</si>
  <si>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</si>
  <si>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</si>
  <si>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</si>
  <si>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</si>
  <si>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</si>
  <si>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</si>
  <si>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</si>
  <si>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</si>
  <si>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</si>
  <si>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</si>
  <si>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</si>
  <si>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</si>
  <si>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</si>
  <si>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</si>
  <si>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</si>
  <si>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</si>
  <si>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</si>
  <si>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</si>
  <si>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</si>
  <si>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</si>
  <si>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</si>
  <si>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</si>
  <si>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</si>
  <si>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</si>
  <si>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</si>
  <si>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</si>
  <si>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</si>
  <si>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</si>
  <si>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</si>
  <si>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</si>
  <si>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</si>
  <si>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</si>
  <si>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</si>
  <si>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</si>
  <si>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</si>
  <si>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</si>
  <si>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</si>
  <si>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</si>
  <si>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</si>
  <si>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</si>
  <si>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</si>
  <si>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</si>
  <si>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</si>
  <si>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</si>
  <si>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</si>
  <si>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</si>
  <si>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</si>
  <si>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</si>
  <si>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</si>
  <si>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</si>
  <si>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</si>
  <si>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</si>
  <si>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</si>
  <si>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</si>
  <si>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</si>
  <si>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</si>
  <si>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</si>
  <si>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</si>
  <si>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</si>
  <si>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</si>
  <si>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</si>
  <si>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</si>
  <si>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</si>
  <si>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</si>
  <si>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</si>
  <si>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</si>
  <si>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</si>
  <si>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</si>
  <si>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</si>
  <si>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</si>
  <si>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</si>
  <si>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</si>
  <si>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</si>
  <si>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</si>
  <si>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</si>
  <si>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</si>
  <si>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</si>
  <si>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</si>
  <si>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</si>
  <si>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</si>
  <si>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</si>
  <si>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</si>
  <si>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</si>
  <si>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</si>
  <si>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</si>
  <si>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</si>
  <si>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</si>
  <si>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</si>
  <si>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</si>
  <si>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</si>
  <si>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</si>
  <si>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</si>
  <si>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</si>
  <si>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</si>
  <si>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</si>
  <si>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</si>
  <si>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</si>
  <si>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</si>
  <si>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</si>
  <si>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</si>
  <si>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</si>
  <si>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</si>
  <si>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</si>
  <si>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</si>
  <si>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</si>
  <si>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</si>
  <si>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</si>
  <si>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</si>
  <si>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</si>
  <si>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</si>
  <si>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</si>
  <si>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</si>
  <si>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</si>
  <si>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</si>
  <si>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</si>
  <si>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</si>
  <si>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</si>
  <si>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</si>
  <si>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</si>
  <si>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</si>
  <si>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</si>
  <si>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</si>
  <si>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</si>
  <si>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</si>
  <si>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</si>
  <si>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</si>
  <si>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</si>
  <si>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</si>
  <si>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</si>
  <si>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</si>
  <si>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</si>
  <si>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</si>
  <si>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</si>
  <si>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</si>
  <si>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</si>
  <si>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</si>
  <si>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</si>
  <si>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</si>
  <si>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</si>
  <si>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</si>
  <si>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</si>
  <si>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</si>
  <si>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</si>
  <si>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</si>
  <si>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</si>
  <si>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</si>
  <si>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</si>
  <si>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</si>
  <si>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</si>
  <si>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</si>
  <si>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</si>
  <si>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</si>
  <si>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</si>
  <si>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</si>
  <si>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</si>
  <si>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</si>
  <si>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</si>
  <si>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</si>
  <si>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</si>
  <si>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</si>
  <si>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</si>
  <si>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</si>
  <si>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</si>
  <si>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</si>
  <si>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</si>
  <si>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</si>
  <si>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</si>
  <si>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</si>
  <si>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</si>
  <si>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</si>
  <si>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</si>
  <si>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</si>
  <si>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</si>
  <si>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</si>
  <si>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</si>
  <si>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</si>
  <si>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</si>
  <si>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</si>
  <si>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</si>
  <si>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</si>
  <si>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</si>
  <si>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</si>
  <si>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</si>
  <si>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</si>
  <si>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</si>
  <si>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</si>
  <si>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</si>
  <si>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</si>
  <si>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</si>
  <si>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</si>
  <si>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</si>
  <si>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</si>
  <si>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</si>
  <si>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</si>
  <si>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</si>
  <si>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</si>
  <si>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</si>
  <si>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</si>
  <si>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</si>
  <si>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</si>
  <si>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</si>
  <si>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</si>
  <si>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</si>
  <si>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</si>
  <si>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</si>
  <si>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</si>
  <si>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</si>
  <si>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</si>
  <si>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</si>
  <si>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</si>
  <si>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</si>
  <si>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</si>
  <si>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</si>
  <si>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</si>
  <si>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</si>
  <si>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</si>
  <si>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</si>
  <si>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</si>
  <si>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</si>
  <si>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</si>
  <si>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</si>
  <si>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</si>
  <si>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</si>
  <si>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</si>
  <si>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</si>
  <si>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</si>
  <si>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</si>
  <si>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</si>
  <si>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</si>
  <si>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</si>
  <si>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</si>
  <si>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</si>
  <si>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</si>
  <si>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</si>
  <si>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</si>
  <si>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</si>
  <si>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</si>
  <si>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</si>
  <si>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</si>
  <si>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</si>
  <si>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</si>
  <si>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</si>
  <si>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</si>
  <si>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</si>
  <si>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</si>
  <si>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</si>
  <si>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</si>
  <si>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</si>
  <si>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</si>
  <si>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</si>
  <si>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</si>
  <si>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</si>
  <si>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</si>
  <si>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</si>
  <si>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</si>
  <si>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</si>
  <si>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</si>
  <si>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</si>
  <si>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</si>
  <si>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</si>
  <si>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</si>
  <si>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</si>
  <si>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</si>
  <si>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</si>
  <si>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</si>
  <si>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</si>
  <si>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</si>
  <si>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</si>
  <si>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</si>
  <si>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</si>
  <si>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</si>
  <si>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</si>
  <si>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</si>
  <si>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</si>
  <si>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</si>
  <si>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</si>
  <si>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</si>
  <si>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</si>
  <si>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</si>
  <si>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</si>
  <si>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</si>
  <si>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</si>
  <si>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</si>
  <si>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</si>
  <si>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</si>
  <si>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</si>
  <si>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</si>
  <si>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</si>
  <si>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</si>
  <si>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</si>
  <si>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</si>
  <si>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</si>
  <si>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</si>
  <si>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</si>
  <si>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</si>
  <si>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</si>
  <si>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</si>
  <si>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</si>
  <si>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</si>
  <si>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</si>
  <si>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</si>
  <si>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</si>
  <si>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</si>
  <si>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</si>
  <si>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</si>
  <si>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</si>
  <si>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</si>
  <si>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</si>
  <si>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</si>
  <si>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</si>
  <si>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</si>
  <si>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</si>
  <si>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</si>
  <si>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</si>
  <si>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</si>
  <si>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</si>
  <si>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</si>
  <si>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</si>
  <si>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</si>
  <si>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</si>
  <si>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</si>
  <si>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</si>
  <si>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</si>
  <si>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</si>
  <si>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</si>
  <si>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</si>
  <si>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</si>
  <si>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</si>
  <si>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</si>
  <si>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</si>
  <si>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</si>
  <si>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</si>
  <si>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</si>
  <si>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</si>
  <si>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</si>
  <si>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</si>
  <si>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</si>
  <si>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</si>
  <si>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</si>
  <si>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</si>
  <si>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</si>
  <si>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</si>
  <si>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</si>
  <si>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</si>
  <si>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</si>
  <si>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</si>
  <si>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</si>
  <si>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</si>
  <si>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</si>
  <si>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</si>
  <si>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</si>
  <si>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</si>
  <si>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</si>
  <si>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</si>
  <si>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</si>
  <si>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</si>
  <si>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</si>
  <si>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</si>
  <si>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</si>
  <si>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</si>
  <si>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</si>
  <si>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</si>
  <si>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</si>
  <si>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</si>
  <si>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</si>
  <si>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</si>
  <si>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</si>
  <si>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</si>
  <si>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</si>
  <si>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</si>
  <si>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</si>
  <si>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</si>
  <si>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</si>
  <si>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</si>
  <si>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</si>
  <si>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</si>
  <si>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</si>
  <si>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</si>
  <si>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</si>
  <si>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</si>
  <si>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</si>
  <si>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</si>
  <si>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</si>
  <si>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</si>
  <si>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</si>
  <si>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</si>
  <si>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</si>
  <si>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</si>
  <si>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</si>
  <si>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</si>
  <si>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</si>
  <si>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</si>
  <si>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</si>
  <si>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</si>
  <si>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</si>
  <si>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</si>
  <si>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</si>
  <si>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</si>
  <si>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</si>
  <si>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</si>
  <si>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</si>
  <si>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</si>
  <si>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</si>
  <si>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</si>
  <si>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</si>
  <si>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</si>
  <si>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</si>
  <si>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</si>
  <si>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</si>
  <si>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</si>
  <si>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</si>
  <si>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</si>
  <si>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</si>
  <si>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</si>
  <si>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</si>
  <si>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</si>
  <si>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</si>
  <si>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</si>
  <si>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</si>
  <si>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</si>
  <si>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</si>
  <si>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</si>
  <si>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</si>
  <si>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</si>
  <si>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</si>
  <si>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</si>
  <si>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</si>
  <si>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</si>
  <si>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</si>
  <si>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</si>
  <si>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</si>
  <si>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</si>
  <si>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</si>
  <si>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</si>
  <si>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</si>
  <si>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</si>
  <si>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</si>
  <si>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</si>
  <si>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</si>
  <si>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</si>
  <si>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</si>
  <si>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</si>
  <si>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</si>
  <si>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</si>
  <si>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</si>
  <si>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</si>
  <si>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</si>
  <si>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</si>
  <si>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</si>
  <si>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</si>
  <si>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</si>
  <si>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</si>
  <si>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</si>
  <si>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</si>
  <si>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</si>
  <si>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</si>
  <si>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</si>
  <si>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</si>
  <si>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</si>
  <si>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</si>
  <si>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</si>
  <si>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</si>
  <si>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</si>
  <si>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</si>
  <si>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</si>
  <si>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</si>
  <si>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</si>
  <si>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</si>
  <si>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</si>
  <si>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</si>
  <si>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</si>
  <si>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</si>
  <si>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</si>
  <si>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</si>
  <si>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</si>
  <si>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</si>
  <si>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</si>
  <si>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</si>
  <si>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</si>
  <si>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</si>
  <si>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</si>
  <si>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</si>
  <si>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</si>
  <si>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</si>
  <si>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</si>
  <si>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</si>
  <si>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</si>
  <si>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</si>
  <si>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</si>
  <si>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</si>
  <si>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</si>
  <si>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</si>
  <si>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</si>
  <si>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</si>
  <si>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</si>
  <si>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</si>
  <si>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</si>
  <si>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</si>
  <si>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</si>
  <si>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</si>
  <si>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</si>
  <si>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</si>
  <si>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</si>
  <si>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</si>
  <si>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</si>
  <si>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</si>
  <si>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</si>
  <si>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</si>
  <si>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</si>
  <si>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</si>
  <si>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</si>
  <si>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</si>
  <si>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</si>
  <si>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</si>
  <si>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</si>
  <si>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</si>
  <si>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</si>
  <si>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</si>
  <si>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</si>
  <si>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</si>
  <si>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</si>
  <si>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</si>
  <si>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</si>
  <si>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</si>
  <si>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</si>
  <si>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</si>
  <si>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</si>
  <si>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</si>
  <si>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</si>
  <si>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</si>
  <si>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</si>
  <si>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</si>
  <si>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</si>
  <si>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</si>
  <si>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</si>
  <si>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</si>
  <si>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</si>
  <si>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</si>
  <si>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</si>
  <si>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</si>
  <si>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</si>
  <si>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</si>
  <si>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</si>
  <si>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</si>
  <si>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</si>
  <si>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</si>
  <si>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</si>
  <si>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</si>
  <si>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</si>
  <si>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</si>
  <si>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</si>
  <si>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</si>
  <si>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</si>
  <si>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</si>
  <si>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</si>
  <si>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</si>
  <si>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</si>
  <si>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</si>
  <si>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</si>
  <si>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</si>
  <si>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</si>
  <si>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</si>
  <si>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</si>
  <si>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</si>
  <si>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</si>
  <si>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</si>
  <si>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</si>
  <si>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</si>
  <si>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</si>
  <si>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</si>
  <si>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</si>
  <si>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</si>
  <si>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</si>
  <si>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</si>
  <si>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</si>
  <si>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</si>
  <si>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</si>
  <si>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</si>
  <si>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</si>
  <si>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</si>
  <si>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</si>
  <si>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</si>
  <si>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</si>
  <si>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</si>
  <si>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</si>
  <si>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</si>
  <si>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</si>
  <si>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</si>
  <si>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</si>
  <si>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</si>
  <si>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</si>
  <si>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</si>
  <si>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</si>
  <si>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</si>
  <si>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</si>
  <si>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</si>
  <si>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</si>
  <si>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</si>
  <si>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</si>
  <si>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</si>
  <si>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</si>
  <si>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</si>
  <si>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</si>
  <si>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</si>
  <si>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</si>
  <si>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</si>
  <si>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</si>
  <si>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</si>
  <si>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</si>
  <si>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</si>
  <si>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</si>
  <si>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</si>
  <si>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</si>
  <si>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</si>
  <si>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</si>
  <si>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</si>
  <si>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</si>
  <si>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</si>
  <si>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</si>
  <si>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</si>
  <si>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</si>
  <si>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</si>
  <si>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</si>
  <si>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</si>
  <si>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</si>
  <si>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</si>
  <si>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</si>
  <si>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</si>
  <si>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</si>
  <si>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</si>
  <si>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</si>
  <si>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</si>
  <si>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</si>
  <si>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</si>
  <si>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</si>
  <si>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</si>
  <si>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</si>
  <si>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</si>
  <si>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</si>
  <si>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</si>
  <si>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</si>
  <si>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</si>
  <si>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</si>
  <si>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</si>
  <si>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</si>
  <si>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</si>
  <si>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</si>
  <si>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</si>
  <si>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</si>
  <si>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</si>
  <si>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</si>
  <si>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</si>
  <si>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</si>
  <si>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</si>
  <si>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</si>
  <si>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</si>
  <si>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</si>
  <si>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</si>
  <si>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</si>
  <si>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</si>
  <si>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</si>
  <si>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</si>
  <si>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</si>
  <si>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</si>
  <si>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</si>
  <si>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</si>
  <si>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</si>
  <si>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</si>
  <si>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</si>
  <si>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</si>
  <si>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</si>
  <si>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</si>
  <si>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</si>
  <si>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</si>
  <si>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</si>
  <si>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</si>
  <si>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</si>
  <si>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</si>
  <si>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</si>
  <si>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</si>
  <si>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</si>
  <si>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</si>
  <si>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</si>
  <si>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</si>
  <si>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</si>
  <si>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</si>
  <si>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</si>
  <si>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</si>
  <si>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</si>
  <si>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</si>
  <si>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</si>
  <si>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</si>
  <si>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</si>
  <si>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</si>
  <si>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</si>
  <si>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</si>
  <si>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</si>
  <si>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</si>
  <si>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</si>
  <si>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</si>
  <si>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</si>
  <si>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</si>
  <si>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</si>
  <si>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</si>
  <si>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</si>
  <si>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</si>
  <si>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</si>
  <si>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</si>
  <si>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</si>
  <si>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</si>
  <si>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</si>
  <si>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</si>
  <si>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</si>
  <si>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</si>
  <si>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</si>
  <si>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</si>
  <si>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</si>
  <si>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</si>
  <si>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</si>
  <si>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</si>
  <si>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</si>
  <si>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</si>
  <si>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</si>
  <si>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</si>
  <si>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</si>
  <si>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</si>
  <si>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</si>
  <si>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</si>
  <si>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</si>
  <si>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</si>
  <si>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</si>
  <si>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</si>
  <si>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</si>
  <si>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</si>
  <si>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</si>
  <si>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</si>
  <si>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</si>
  <si>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</si>
  <si>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</si>
  <si>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</si>
  <si>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</si>
  <si>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</si>
  <si>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</si>
  <si>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</si>
  <si>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</si>
  <si>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</si>
  <si>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</si>
  <si>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</si>
  <si>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</si>
  <si>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</si>
  <si>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</si>
  <si>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</si>
  <si>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</si>
  <si>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</si>
  <si>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</si>
  <si>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</si>
  <si>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</si>
  <si>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</si>
  <si>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</si>
  <si>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</si>
  <si>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</si>
  <si>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</si>
  <si>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</si>
  <si>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</si>
  <si>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</si>
  <si>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</si>
  <si>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</si>
  <si>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</si>
  <si>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</si>
  <si>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</si>
  <si>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</si>
  <si>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</si>
  <si>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</si>
  <si>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</si>
  <si>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</si>
  <si>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</si>
  <si>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</si>
  <si>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</si>
  <si>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</si>
  <si>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</si>
  <si>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</si>
  <si>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</si>
  <si>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</si>
  <si>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</si>
  <si>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</si>
  <si>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</si>
  <si>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</si>
  <si>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</si>
  <si>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</si>
  <si>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</si>
  <si>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</si>
  <si>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</si>
  <si>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</si>
  <si>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</si>
  <si>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</si>
  <si>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</si>
  <si>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</si>
  <si>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</si>
  <si>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</si>
  <si>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</si>
  <si>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</si>
  <si>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</si>
  <si>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</si>
  <si>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</si>
  <si>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</si>
  <si>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</si>
  <si>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</si>
  <si>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</si>
  <si>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</si>
  <si>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</si>
  <si>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</si>
  <si>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</si>
  <si>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</si>
  <si>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</si>
  <si>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</si>
  <si>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</si>
  <si>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</si>
  <si>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</si>
  <si>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</si>
  <si>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</si>
  <si>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</si>
  <si>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</si>
  <si>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</si>
  <si>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</si>
  <si>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</si>
  <si>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</si>
  <si>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</si>
  <si>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</si>
  <si>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</si>
  <si>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</si>
  <si>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</si>
  <si>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</si>
  <si>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</si>
  <si>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</si>
  <si>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</si>
  <si>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</si>
  <si>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</si>
  <si>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</si>
  <si>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</si>
  <si>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</si>
  <si>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</si>
  <si>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</si>
  <si>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</si>
  <si>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</si>
  <si>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</si>
  <si>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</si>
  <si>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</si>
  <si>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</si>
  <si>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</si>
  <si>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</si>
  <si>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</si>
  <si>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</si>
  <si>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</si>
  <si>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</si>
  <si>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</si>
  <si>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</si>
  <si>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</si>
  <si>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</si>
  <si>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</si>
  <si>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</si>
  <si>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</si>
  <si>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</si>
  <si>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</si>
  <si>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</si>
  <si>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</si>
  <si>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</si>
  <si>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</si>
  <si>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</si>
  <si>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</si>
  <si>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</si>
  <si>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</si>
  <si>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</si>
  <si>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</si>
  <si>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</si>
  <si>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</si>
  <si>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</si>
  <si>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</si>
  <si>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</si>
  <si>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</si>
  <si>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</si>
  <si>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</si>
  <si>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</si>
  <si>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</si>
  <si>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</si>
  <si>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</si>
  <si>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</si>
  <si>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</si>
  <si>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</si>
  <si>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</si>
  <si>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</si>
  <si>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</si>
  <si>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</si>
  <si>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</si>
  <si>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</si>
  <si>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</si>
  <si>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</si>
  <si>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</si>
  <si>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</si>
  <si>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</si>
  <si>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</si>
  <si>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</si>
  <si>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</si>
  <si>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</si>
  <si>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</si>
  <si>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</si>
  <si>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</si>
  <si>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</si>
  <si>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</si>
  <si>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</si>
  <si>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</si>
  <si>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</si>
  <si>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</si>
  <si>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</si>
  <si>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</si>
  <si>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</si>
  <si>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</si>
  <si>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</si>
  <si>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</si>
  <si>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</si>
  <si>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</si>
  <si>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</si>
  <si>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</si>
  <si>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</si>
  <si>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</si>
  <si>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</si>
  <si>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</si>
  <si>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</si>
  <si>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</si>
  <si>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</si>
  <si>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</si>
  <si>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</si>
  <si>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</si>
  <si>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</si>
  <si>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</si>
  <si>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</si>
  <si>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</si>
  <si>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</si>
  <si>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</si>
  <si>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</si>
  <si>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</si>
  <si>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</si>
  <si>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</si>
  <si>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</si>
  <si>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</si>
  <si>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</si>
  <si>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</si>
  <si>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</si>
  <si>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</si>
  <si>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</si>
  <si>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</si>
  <si>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</si>
  <si>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</si>
  <si>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</si>
  <si>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</si>
  <si>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</si>
  <si>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</si>
  <si>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</si>
  <si>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</si>
  <si>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</si>
  <si>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</si>
  <si>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</si>
  <si>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</si>
  <si>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</si>
  <si>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</si>
  <si>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</si>
  <si>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</si>
  <si>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</si>
  <si>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</si>
  <si>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</si>
  <si>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</si>
  <si>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</si>
  <si>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</si>
  <si>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</si>
  <si>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</si>
  <si>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</si>
  <si>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</si>
  <si>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</si>
  <si>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</si>
  <si>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</si>
  <si>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</si>
  <si>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</si>
  <si>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</si>
  <si>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</si>
  <si>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</si>
  <si>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</si>
  <si>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</si>
  <si>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</si>
  <si>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</si>
  <si>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</si>
  <si>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</si>
  <si>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</si>
  <si>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</si>
  <si>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</si>
  <si>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</si>
  <si>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</si>
  <si>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</si>
  <si>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</si>
  <si>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</si>
  <si>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</si>
  <si>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</si>
  <si>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</si>
  <si>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</si>
  <si>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</si>
  <si>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</si>
  <si>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</si>
  <si>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</si>
  <si>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</si>
  <si>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</si>
  <si>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</si>
  <si>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</si>
  <si>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</si>
  <si>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</si>
  <si>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</si>
  <si>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</si>
  <si>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</si>
  <si>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</si>
  <si>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</si>
  <si>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</si>
  <si>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</si>
  <si>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</si>
  <si>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</si>
  <si>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</si>
  <si>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</si>
  <si>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</si>
  <si>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</si>
  <si>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</si>
  <si>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</si>
  <si>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</si>
  <si>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</si>
  <si>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</si>
  <si>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</si>
  <si>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</si>
  <si>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</si>
  <si>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</si>
  <si>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</si>
  <si>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</si>
  <si>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</si>
  <si>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</si>
  <si>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</si>
  <si>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</si>
  <si>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</si>
  <si>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</si>
  <si>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</si>
  <si>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</si>
  <si>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</si>
  <si>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</si>
  <si>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</si>
  <si>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</si>
  <si>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</si>
  <si>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</si>
  <si>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</si>
  <si>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</si>
  <si>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</si>
  <si>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</si>
  <si>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</si>
  <si>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</si>
  <si>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</si>
  <si>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</si>
  <si>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</si>
  <si>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</si>
  <si>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</si>
  <si>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</si>
  <si>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</si>
  <si>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</si>
  <si>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</si>
  <si>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</si>
  <si>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</si>
  <si>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</si>
  <si>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</si>
  <si>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</si>
  <si>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</si>
  <si>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</si>
  <si>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</si>
  <si>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</si>
  <si>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</si>
  <si>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</si>
  <si>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</si>
  <si>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</si>
  <si>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</si>
  <si>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</si>
  <si>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</si>
  <si>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</si>
  <si>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</si>
  <si>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</si>
  <si>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</si>
  <si>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</si>
  <si>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</si>
  <si>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</si>
  <si>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</si>
  <si>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</si>
  <si>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</si>
  <si>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</si>
  <si>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</si>
  <si>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</si>
  <si>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</si>
  <si>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</si>
  <si>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</si>
  <si>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</si>
  <si>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</si>
  <si>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</si>
  <si>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</si>
  <si>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</si>
  <si>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</si>
  <si>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</si>
  <si>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</si>
  <si>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</si>
  <si>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</si>
  <si>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</si>
  <si>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</si>
  <si>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</si>
  <si>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</si>
  <si>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</si>
  <si>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</si>
  <si>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</si>
  <si>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</si>
  <si>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</si>
  <si>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</si>
  <si>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</si>
  <si>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</si>
  <si>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</si>
  <si>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</si>
  <si>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</si>
  <si>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</si>
  <si>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</si>
  <si>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</si>
  <si>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</si>
  <si>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</si>
  <si>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</si>
  <si>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</si>
  <si>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</si>
  <si>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</si>
  <si>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</si>
  <si>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</si>
  <si>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</si>
  <si>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</si>
  <si>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</si>
  <si>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</si>
  <si>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</si>
  <si>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</si>
  <si>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</si>
  <si>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</si>
  <si>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</si>
  <si>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</si>
  <si>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</si>
  <si>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</si>
  <si>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</si>
  <si>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</si>
  <si>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</si>
  <si>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</si>
  <si>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</si>
  <si>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</si>
  <si>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</si>
  <si>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</si>
  <si>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</si>
  <si>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</si>
  <si>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</si>
  <si>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</si>
  <si>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</si>
  <si>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</si>
  <si>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</si>
  <si>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</si>
  <si>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</si>
  <si>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</si>
  <si>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</si>
  <si>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</si>
  <si>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</si>
  <si>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</si>
  <si>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</si>
  <si>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</si>
  <si>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</si>
  <si>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</si>
  <si>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</si>
  <si>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</si>
  <si>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</si>
  <si>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</si>
  <si>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</si>
  <si>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</si>
  <si>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</si>
  <si>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</si>
  <si>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</si>
  <si>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</si>
  <si>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</si>
  <si>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</si>
  <si>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</si>
  <si>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</si>
  <si>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</si>
  <si>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</si>
  <si>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</si>
  <si>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</si>
  <si>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</si>
  <si>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</si>
  <si>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</si>
  <si>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</si>
  <si>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</si>
  <si>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</si>
  <si>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</si>
  <si>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</si>
  <si>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</si>
  <si>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</si>
  <si>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</si>
  <si>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</si>
  <si>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</si>
  <si>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</si>
  <si>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</si>
  <si>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</si>
  <si>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</si>
  <si>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</si>
  <si>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</si>
  <si>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</si>
  <si>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</si>
  <si>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</si>
  <si>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</si>
  <si>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</si>
  <si>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</si>
  <si>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</si>
  <si>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</si>
  <si>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</si>
  <si>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</si>
  <si>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</si>
  <si>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</si>
  <si>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</si>
  <si>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</si>
  <si>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</si>
  <si>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</si>
  <si>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</si>
  <si>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</si>
  <si>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</si>
  <si>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</si>
  <si>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</si>
  <si>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</si>
  <si>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</si>
  <si>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</si>
  <si>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</si>
  <si>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</si>
  <si>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</si>
  <si>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</si>
  <si>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</si>
  <si>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</si>
  <si>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</si>
  <si>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</si>
  <si>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</si>
  <si>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</si>
  <si>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</si>
  <si>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</si>
  <si>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</si>
  <si>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</si>
  <si>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</si>
  <si>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</si>
  <si>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</si>
  <si>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</si>
  <si>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</si>
  <si>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</si>
  <si>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</si>
  <si>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</si>
  <si>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</si>
  <si>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</si>
  <si>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</si>
  <si>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</si>
  <si>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</si>
  <si>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</si>
  <si>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</si>
  <si>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</si>
  <si>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</si>
  <si>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</si>
  <si>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</si>
  <si>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</si>
  <si>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</si>
  <si>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</si>
  <si>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</si>
  <si>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</si>
  <si>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</si>
  <si>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</si>
  <si>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</si>
  <si>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</si>
  <si>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</si>
  <si>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</si>
  <si>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</si>
  <si>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</si>
  <si>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</si>
  <si>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</si>
  <si>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</si>
  <si>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</si>
  <si>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</si>
  <si>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</si>
  <si>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</si>
  <si>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</si>
  <si>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</si>
  <si>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</si>
  <si>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</si>
  <si>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</si>
  <si>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</si>
  <si>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</si>
  <si>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</si>
  <si>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</si>
  <si>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</si>
  <si>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</si>
  <si>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</si>
  <si>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</si>
  <si>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</si>
  <si>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</si>
  <si>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</si>
  <si>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</si>
  <si>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</si>
  <si>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</si>
  <si>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</si>
  <si>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</si>
  <si>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</si>
  <si>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</si>
  <si>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</si>
  <si>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</si>
  <si>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</si>
  <si>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</si>
  <si>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</si>
  <si>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</si>
  <si>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</si>
  <si>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</si>
  <si>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</si>
  <si>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</si>
  <si>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</si>
  <si>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</si>
  <si>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</si>
  <si>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</si>
  <si>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</si>
  <si>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</si>
  <si>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</si>
  <si>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</si>
  <si>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</si>
  <si>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</si>
  <si>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</si>
  <si>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</si>
  <si>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</si>
  <si>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</si>
  <si>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</si>
  <si>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</si>
  <si>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</si>
  <si>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</si>
  <si>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</si>
  <si>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</si>
  <si>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</si>
  <si>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</si>
  <si>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</si>
  <si>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</si>
  <si>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</si>
  <si>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</si>
  <si>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</si>
  <si>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</si>
  <si>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</si>
  <si>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</si>
  <si>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</si>
  <si>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</si>
  <si>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</si>
  <si>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</si>
  <si>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</si>
  <si>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</si>
  <si>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</si>
  <si>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</si>
  <si>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</si>
  <si>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</si>
  <si>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</si>
  <si>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</si>
  <si>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</si>
  <si>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</si>
  <si>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</si>
  <si>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</si>
  <si>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</si>
  <si>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</si>
  <si>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</si>
  <si>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</si>
  <si>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</si>
  <si>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</si>
  <si>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</si>
  <si>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</si>
  <si>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</si>
  <si>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</si>
  <si>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</si>
  <si>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</si>
  <si>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</si>
  <si>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</si>
  <si>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</si>
  <si>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</si>
  <si>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</si>
  <si>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</si>
  <si>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</si>
  <si>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</si>
  <si>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</si>
  <si>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</si>
  <si>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</si>
  <si>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</si>
  <si>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</si>
  <si>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</si>
  <si>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</si>
  <si>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</si>
  <si>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</si>
  <si>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</si>
  <si>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</si>
  <si>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</si>
  <si>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</si>
  <si>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</si>
  <si>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</si>
  <si>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</si>
  <si>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</si>
  <si>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</si>
  <si>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</si>
  <si>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</si>
  <si>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</si>
  <si>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</si>
  <si>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</si>
  <si>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</si>
  <si>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</si>
  <si>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</si>
  <si>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</si>
  <si>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</si>
  <si>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</si>
  <si>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</si>
  <si>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</si>
  <si>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</si>
  <si>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</si>
  <si>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</si>
  <si>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</si>
  <si>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</si>
  <si>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</si>
  <si>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</si>
  <si>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</si>
  <si>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</si>
  <si>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</si>
  <si>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</si>
  <si>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</si>
  <si>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</si>
  <si>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</si>
  <si>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</si>
  <si>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</si>
  <si>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</si>
  <si>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</si>
  <si>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</si>
  <si>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</si>
  <si>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</si>
  <si>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</si>
  <si>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</si>
  <si>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</si>
  <si>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</si>
  <si>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</si>
  <si>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</si>
  <si>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</si>
  <si>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</si>
  <si>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</si>
  <si>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</si>
  <si>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</si>
  <si>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</si>
  <si>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</si>
  <si>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</si>
  <si>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</si>
  <si>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</si>
  <si>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</si>
  <si>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</si>
  <si>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</si>
  <si>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</si>
  <si>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</si>
  <si>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</si>
  <si>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</si>
  <si>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</si>
  <si>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</si>
  <si>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</si>
  <si>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</si>
  <si>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</si>
  <si>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</si>
  <si>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</si>
  <si>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</si>
  <si>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</si>
  <si>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</si>
  <si>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</si>
  <si>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</si>
  <si>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</si>
  <si>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</si>
  <si>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</si>
  <si>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</si>
  <si>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</si>
  <si>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</si>
  <si>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</si>
  <si>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</si>
  <si>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</si>
  <si>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</si>
  <si>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</si>
  <si>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</si>
  <si>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</si>
  <si>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</si>
  <si>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</si>
  <si>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</si>
  <si>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</si>
  <si>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</si>
  <si>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</si>
  <si>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</si>
  <si>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</si>
  <si>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</si>
  <si>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</si>
  <si>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</si>
  <si>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</si>
  <si>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</si>
  <si>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</si>
  <si>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</si>
  <si>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</si>
  <si>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</si>
  <si>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</si>
  <si>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</si>
  <si>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</si>
  <si>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</si>
  <si>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</si>
  <si>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</si>
  <si>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</si>
  <si>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</si>
  <si>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</si>
  <si>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</si>
  <si>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</si>
  <si>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</si>
  <si>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</si>
  <si>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</si>
  <si>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</si>
  <si>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</si>
  <si>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</si>
  <si>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</si>
  <si>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</si>
  <si>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</si>
  <si>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</si>
  <si>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</si>
  <si>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</si>
  <si>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</si>
  <si>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</si>
  <si>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</si>
  <si>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</si>
  <si>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</si>
  <si>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</si>
  <si>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</si>
  <si>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</si>
  <si>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</si>
  <si>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</si>
  <si>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</si>
  <si>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</si>
  <si>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</si>
  <si>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</si>
  <si>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</si>
  <si>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</si>
  <si>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</si>
  <si>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</si>
  <si>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</si>
  <si>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</si>
  <si>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</si>
  <si>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</si>
  <si>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</si>
  <si>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</si>
  <si>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</si>
  <si>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</si>
  <si>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</si>
  <si>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</si>
  <si>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</si>
  <si>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</si>
  <si>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</si>
  <si>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</si>
  <si>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</si>
  <si>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</si>
  <si>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</si>
  <si>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</si>
  <si>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</si>
  <si>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</si>
  <si>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</si>
  <si>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</si>
  <si>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</si>
  <si>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</si>
  <si>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</si>
  <si>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</si>
  <si>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</si>
  <si>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</si>
  <si>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</si>
  <si>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</si>
  <si>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</si>
  <si>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</si>
  <si>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</si>
  <si>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</si>
  <si>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</si>
  <si>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</si>
  <si>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</si>
  <si>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</si>
  <si>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</si>
  <si>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</si>
  <si>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</si>
  <si>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</si>
  <si>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</si>
  <si>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</si>
  <si>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</si>
  <si>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</si>
  <si>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</si>
  <si>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</si>
  <si>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</si>
  <si>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</si>
  <si>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</si>
  <si>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</si>
  <si>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</si>
  <si>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</si>
  <si>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</si>
  <si>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</si>
  <si>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</si>
  <si>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</si>
  <si>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</si>
  <si>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</si>
  <si>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</si>
  <si>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</si>
  <si>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</si>
  <si>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</si>
  <si>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</si>
  <si>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</si>
  <si>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</si>
  <si>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</si>
  <si>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</si>
  <si>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</si>
  <si>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</si>
  <si>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</si>
  <si>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</si>
  <si>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</si>
  <si>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</si>
  <si>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</si>
  <si>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</si>
  <si>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</si>
  <si>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</si>
  <si>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</si>
  <si>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</si>
  <si>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</si>
  <si>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</si>
  <si>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</si>
  <si>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</si>
  <si>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</si>
  <si>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</si>
  <si>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</si>
  <si>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</si>
  <si>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</si>
  <si>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</si>
  <si>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</si>
  <si>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</si>
  <si>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</si>
  <si>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</si>
  <si>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</si>
  <si>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</si>
  <si>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</si>
  <si>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</si>
  <si>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</si>
  <si>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</si>
  <si>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</si>
  <si>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</si>
  <si>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</si>
  <si>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</si>
  <si>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</si>
  <si>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</si>
  <si>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</si>
  <si>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</si>
  <si>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</si>
  <si>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</si>
  <si>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</si>
  <si>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</si>
  <si>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</si>
  <si>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</si>
  <si>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</si>
  <si>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</si>
  <si>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</si>
  <si>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</si>
  <si>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</si>
  <si>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</si>
  <si>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</si>
  <si>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</si>
  <si>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</si>
  <si>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</si>
  <si>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</si>
  <si>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</si>
  <si>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</si>
  <si>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</si>
  <si>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</si>
  <si>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</si>
  <si>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</si>
  <si>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</si>
  <si>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</si>
  <si>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</si>
  <si>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</si>
  <si>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</si>
  <si>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</si>
  <si>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</si>
  <si>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</si>
  <si>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</si>
  <si>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</si>
  <si>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</si>
  <si>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</si>
  <si>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</si>
  <si>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</si>
  <si>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</si>
  <si>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</si>
  <si>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</si>
  <si>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</si>
  <si>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</si>
  <si>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</si>
  <si>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</si>
  <si>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</si>
  <si>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</si>
  <si>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</si>
  <si>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</si>
  <si>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</si>
  <si>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</si>
  <si>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</si>
  <si>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</si>
  <si>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</si>
  <si>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</si>
  <si>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</si>
  <si>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</si>
  <si>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</si>
  <si>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</si>
  <si>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</si>
  <si>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</si>
  <si>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</si>
  <si>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</si>
  <si>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</si>
  <si>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</si>
  <si>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</si>
  <si>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</si>
  <si>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</si>
  <si>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</si>
  <si>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</si>
  <si>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</si>
  <si>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</si>
  <si>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</si>
  <si>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</si>
  <si>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</si>
  <si>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</si>
  <si>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</si>
  <si>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</si>
  <si>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</si>
  <si>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</si>
  <si>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</si>
  <si>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</si>
  <si>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</si>
  <si>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</si>
  <si>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</si>
  <si>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</si>
  <si>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</si>
  <si>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</si>
  <si>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</si>
  <si>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</si>
  <si>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</si>
  <si>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</si>
  <si>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</si>
  <si>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</si>
  <si>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</si>
  <si>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</si>
  <si>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</si>
  <si>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</si>
  <si>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</si>
  <si>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</si>
  <si>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</si>
  <si>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</si>
  <si>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</si>
  <si>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</si>
  <si>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</si>
  <si>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</si>
  <si>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</si>
  <si>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</si>
  <si>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</si>
  <si>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</si>
  <si>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</si>
  <si>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</si>
  <si>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</si>
  <si>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</si>
  <si>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</si>
  <si>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</si>
  <si>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</si>
  <si>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</si>
  <si>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</si>
  <si>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</si>
  <si>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</si>
  <si>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</si>
  <si>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</si>
  <si>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</si>
  <si>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</si>
  <si>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</si>
  <si>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</si>
  <si>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</si>
  <si>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</si>
  <si>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</si>
  <si>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</si>
  <si>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</si>
  <si>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</si>
  <si>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</si>
  <si>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</si>
  <si>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</si>
  <si>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</si>
  <si>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</si>
  <si>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</si>
  <si>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</si>
  <si>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</si>
  <si>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</si>
  <si>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</si>
  <si>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</si>
  <si>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</si>
  <si>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</si>
  <si>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</si>
  <si>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</si>
  <si>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</si>
  <si>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</si>
  <si>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</si>
  <si>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</si>
  <si>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</si>
  <si>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</si>
  <si>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</si>
  <si>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</si>
  <si>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</si>
  <si>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</si>
  <si>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</si>
  <si>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</si>
  <si>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</si>
  <si>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</si>
  <si>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</si>
  <si>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</si>
  <si>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</si>
  <si>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</si>
  <si>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</si>
  <si>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</si>
  <si>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</si>
  <si>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</si>
  <si>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</si>
  <si>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</si>
  <si>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</si>
  <si>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</si>
  <si>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</si>
  <si>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</si>
  <si>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</si>
  <si>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</si>
  <si>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</si>
  <si>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</si>
  <si>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</si>
  <si>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</si>
  <si>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</si>
  <si>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</si>
  <si>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</si>
  <si>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</si>
  <si>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</si>
  <si>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</si>
  <si>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</si>
  <si>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</si>
  <si>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</si>
  <si>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</si>
  <si>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</si>
  <si>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</si>
  <si>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</si>
  <si>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</si>
  <si>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</si>
  <si>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</si>
  <si>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</si>
  <si>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</si>
  <si>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</si>
  <si>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</si>
  <si>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</si>
  <si>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</si>
  <si>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</si>
  <si>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</si>
  <si>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</si>
  <si>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</si>
  <si>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</si>
  <si>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</si>
  <si>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</si>
  <si>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</si>
  <si>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</si>
  <si>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</si>
  <si>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</si>
  <si>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</si>
  <si>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</si>
  <si>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</si>
  <si>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</si>
  <si>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</si>
  <si>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</si>
  <si>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</si>
  <si>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</si>
  <si>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</si>
  <si>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</si>
  <si>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</si>
  <si>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</si>
  <si>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</si>
  <si>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</si>
  <si>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</si>
  <si>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</si>
  <si>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</si>
  <si>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</si>
  <si>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</si>
  <si>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</si>
  <si>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</si>
  <si>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</si>
  <si>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</si>
  <si>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</si>
  <si>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</si>
  <si>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</si>
  <si>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</si>
  <si>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</si>
  <si>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</si>
  <si>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</si>
  <si>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</si>
  <si>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</si>
  <si>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</si>
  <si>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</si>
  <si>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</si>
  <si>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</si>
  <si>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</si>
  <si>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</si>
  <si>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</si>
  <si>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</si>
  <si>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</si>
  <si>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</si>
  <si>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</si>
  <si>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</si>
  <si>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</si>
  <si>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</si>
  <si>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</si>
  <si>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</si>
  <si>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</si>
  <si>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</si>
  <si>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</si>
  <si>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</si>
  <si>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</si>
  <si>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</si>
  <si>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</si>
  <si>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</si>
  <si>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</si>
  <si>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</si>
  <si>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</si>
  <si>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</si>
  <si>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</si>
  <si>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</si>
  <si>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</si>
  <si>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</si>
  <si>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</si>
  <si>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</si>
  <si>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</si>
  <si>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</si>
  <si>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</si>
  <si>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</si>
  <si>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</si>
  <si>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</si>
  <si>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</si>
  <si>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</si>
  <si>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</si>
  <si>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</si>
  <si>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</si>
  <si>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</si>
  <si>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</si>
  <si>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</si>
  <si>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</si>
  <si>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</si>
  <si>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</si>
  <si>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</si>
  <si>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</si>
  <si>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</si>
  <si>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</si>
  <si>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</si>
  <si>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</si>
  <si>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</si>
  <si>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</si>
  <si>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</si>
  <si>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</si>
  <si>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</si>
  <si>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</si>
  <si>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</si>
  <si>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</si>
  <si>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</si>
  <si>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</si>
  <si>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</si>
  <si>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</si>
  <si>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</si>
  <si>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</si>
  <si>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</si>
  <si>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</si>
  <si>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</si>
  <si>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</si>
  <si>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</si>
  <si>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</si>
  <si>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</si>
  <si>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</si>
  <si>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</si>
  <si>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</si>
  <si>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</si>
  <si>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</si>
  <si>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</si>
  <si>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</si>
  <si>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</si>
  <si>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</si>
  <si>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</si>
  <si>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</si>
  <si>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</si>
  <si>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</si>
  <si>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</si>
  <si>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</si>
  <si>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</si>
  <si>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</si>
  <si>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</si>
  <si>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</si>
  <si>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</si>
  <si>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</si>
  <si>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</si>
  <si>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</si>
  <si>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</si>
  <si>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</si>
  <si>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</si>
  <si>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</si>
  <si>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</si>
  <si>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</si>
  <si>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</si>
  <si>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</si>
  <si>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</si>
  <si>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</si>
  <si>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</si>
  <si>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</si>
  <si>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</si>
  <si>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</si>
  <si>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</si>
  <si>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</si>
  <si>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</si>
  <si>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</si>
  <si>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</si>
  <si>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</si>
  <si>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</si>
  <si>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</si>
  <si>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</si>
  <si>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</si>
  <si>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</si>
  <si>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</si>
  <si>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</si>
  <si>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</si>
  <si>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</si>
  <si>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</si>
  <si>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</si>
  <si>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</si>
  <si>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</si>
  <si>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</si>
  <si>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</si>
  <si>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</si>
  <si>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</si>
  <si>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</si>
  <si>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</si>
  <si>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</si>
  <si>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</si>
  <si>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</si>
  <si>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</si>
  <si>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</si>
  <si>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</si>
  <si>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</si>
  <si>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</si>
  <si>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</si>
  <si>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</si>
  <si>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</si>
  <si>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</si>
  <si>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</si>
  <si>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</si>
  <si>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</si>
  <si>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</si>
  <si>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</si>
  <si>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</si>
  <si>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</si>
  <si>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</si>
  <si>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</si>
  <si>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</si>
  <si>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</si>
  <si>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</si>
  <si>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</si>
  <si>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</si>
  <si>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</si>
  <si>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</si>
  <si>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</si>
  <si>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</si>
  <si>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</si>
  <si>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</si>
  <si>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</si>
  <si>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</si>
  <si>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</si>
  <si>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</si>
  <si>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</si>
  <si>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</si>
  <si>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</si>
  <si>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</si>
  <si>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</si>
  <si>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</si>
  <si>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</si>
  <si>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</si>
  <si>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</si>
  <si>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</si>
  <si>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</si>
  <si>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</si>
  <si>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</si>
  <si>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</si>
  <si>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</si>
  <si>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</si>
  <si>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</si>
  <si>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</si>
  <si>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</si>
  <si>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</si>
  <si>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</si>
  <si>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</si>
  <si>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</si>
  <si>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</si>
  <si>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</si>
  <si>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</si>
  <si>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</si>
  <si>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</si>
  <si>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</si>
  <si>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</si>
  <si>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</si>
  <si>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</si>
  <si>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</si>
  <si>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</si>
  <si>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</si>
  <si>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</si>
  <si>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</si>
  <si>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</si>
  <si>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</si>
  <si>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</si>
  <si>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</si>
  <si>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</si>
  <si>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</si>
  <si>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</si>
  <si>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</si>
  <si>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</si>
  <si>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</si>
  <si>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</si>
  <si>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</si>
  <si>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</si>
  <si>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</si>
  <si>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</si>
  <si>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</si>
  <si>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</si>
  <si>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</si>
  <si>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</si>
  <si>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</si>
  <si>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</si>
  <si>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</si>
  <si>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</si>
  <si>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</si>
  <si>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</si>
  <si>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</si>
  <si>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</si>
  <si>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</si>
  <si>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</si>
  <si>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</si>
  <si>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</si>
  <si>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</si>
  <si>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</si>
  <si>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</si>
  <si>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</si>
  <si>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</si>
  <si>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</si>
  <si>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</si>
  <si>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</si>
  <si>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</si>
  <si>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</si>
  <si>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</si>
  <si>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</si>
  <si>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</si>
  <si>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</si>
  <si>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</si>
  <si>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</si>
  <si>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</si>
  <si>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</si>
  <si>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</si>
  <si>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</si>
  <si>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</si>
  <si>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</si>
  <si>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</si>
  <si>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</si>
  <si>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</si>
  <si>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</si>
  <si>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</si>
  <si>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</si>
  <si>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</si>
  <si>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</si>
  <si>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</si>
  <si>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</si>
  <si>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</si>
  <si>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</si>
  <si>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</si>
  <si>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</si>
  <si>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</si>
  <si>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</si>
  <si>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</si>
  <si>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</si>
  <si>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</si>
  <si>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</si>
  <si>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</si>
  <si>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</si>
  <si>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</si>
  <si>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</si>
  <si>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</si>
  <si>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</si>
  <si>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</si>
  <si>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</si>
  <si>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</si>
  <si>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</si>
  <si>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</si>
  <si>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</si>
  <si>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</si>
  <si>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</si>
  <si>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</si>
  <si>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</si>
  <si>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</si>
  <si>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</si>
  <si>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</si>
  <si>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</si>
  <si>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</si>
  <si>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</si>
  <si>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</si>
  <si>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</si>
  <si>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</si>
  <si>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</si>
  <si>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</si>
  <si>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</si>
  <si>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</si>
  <si>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</si>
  <si>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</si>
  <si>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</si>
  <si>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</si>
  <si>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</si>
  <si>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</si>
  <si>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</si>
  <si>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</si>
  <si>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</si>
  <si>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</si>
  <si>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</si>
  <si>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</si>
  <si>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</si>
  <si>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</si>
  <si>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</si>
  <si>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</si>
  <si>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</si>
  <si>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</si>
  <si>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</si>
  <si>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</si>
  <si>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</si>
  <si>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</si>
  <si>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</si>
  <si>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</si>
  <si>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</si>
  <si>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</si>
  <si>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</si>
  <si>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</si>
  <si>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</si>
  <si>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</si>
  <si>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</si>
  <si>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</si>
  <si>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</si>
  <si>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</si>
  <si>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</si>
  <si>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</si>
  <si>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</si>
  <si>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</si>
  <si>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</si>
  <si>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</si>
  <si>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</si>
  <si>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</si>
  <si>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</si>
  <si>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</si>
  <si>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</si>
  <si>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</si>
  <si>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</si>
  <si>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</si>
  <si>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</si>
  <si>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</si>
  <si>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</si>
  <si>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</si>
  <si>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</si>
  <si>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</si>
  <si>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</si>
  <si>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</si>
  <si>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</si>
  <si>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</si>
  <si>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</si>
  <si>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</si>
  <si>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</si>
  <si>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</si>
  <si>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</si>
  <si>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</si>
  <si>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</si>
  <si>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</si>
  <si>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</si>
  <si>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</si>
  <si>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</si>
  <si>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</si>
  <si>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</si>
  <si>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</si>
  <si>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</si>
  <si>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</si>
  <si>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</si>
  <si>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</si>
  <si>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</si>
  <si>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</si>
  <si>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</si>
  <si>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</si>
  <si>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</si>
  <si>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</si>
  <si>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</si>
  <si>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</si>
  <si>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</si>
  <si>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</si>
  <si>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</si>
  <si>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</si>
  <si>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</si>
  <si>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</si>
  <si>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</si>
  <si>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</si>
  <si>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</si>
  <si>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</si>
  <si>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</si>
  <si>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</si>
  <si>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</si>
  <si>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</si>
  <si>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</si>
  <si>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</si>
  <si>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</si>
  <si>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</si>
  <si>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</si>
  <si>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</si>
  <si>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</si>
  <si>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</si>
  <si>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</si>
  <si>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</si>
  <si>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</si>
  <si>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</si>
  <si>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</si>
  <si>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</si>
  <si>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</si>
  <si>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</si>
  <si>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</si>
  <si>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</si>
  <si>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</si>
  <si>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</si>
  <si>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</si>
  <si>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</si>
  <si>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</si>
  <si>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</si>
  <si>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</si>
  <si>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</si>
  <si>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</si>
  <si>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</si>
  <si>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</si>
  <si>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</si>
  <si>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</si>
  <si>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</si>
  <si>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</si>
  <si>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</si>
  <si>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</si>
  <si>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</si>
  <si>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</si>
  <si>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</si>
  <si>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</si>
  <si>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</si>
  <si>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</si>
  <si>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</si>
  <si>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</si>
  <si>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</si>
  <si>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</si>
  <si>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</si>
  <si>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</si>
  <si>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</si>
  <si>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</si>
  <si>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</si>
  <si>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</si>
  <si>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</si>
  <si>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</si>
  <si>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</si>
  <si>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</si>
  <si>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</si>
  <si>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</si>
  <si>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</si>
  <si>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</si>
  <si>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</si>
  <si>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</si>
  <si>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</si>
  <si>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</si>
  <si>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</si>
  <si>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</si>
  <si>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</si>
  <si>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</si>
  <si>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</si>
  <si>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</si>
  <si>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</si>
  <si>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</si>
  <si>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</si>
  <si>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</si>
  <si>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</si>
  <si>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</si>
  <si>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</si>
  <si>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</si>
  <si>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</si>
  <si>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</si>
  <si>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</si>
  <si>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</si>
  <si>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</si>
  <si>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</si>
  <si>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</si>
  <si>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</si>
  <si>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</si>
  <si>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</si>
  <si>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</si>
  <si>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</si>
  <si>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</si>
  <si>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</si>
  <si>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</si>
  <si>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</si>
  <si>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</si>
  <si>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</si>
  <si>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</si>
  <si>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</si>
  <si>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</si>
  <si>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</si>
  <si>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</si>
  <si>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</si>
  <si>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</si>
  <si>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</si>
  <si>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</si>
  <si>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</si>
  <si>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</si>
  <si>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</si>
  <si>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</si>
  <si>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</si>
  <si>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</si>
  <si>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</si>
  <si>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</si>
  <si>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</si>
  <si>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</si>
  <si>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</si>
  <si>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</si>
  <si>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</si>
  <si>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</si>
  <si>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</si>
  <si>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</si>
  <si>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</si>
  <si>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</si>
  <si>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</si>
  <si>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</si>
  <si>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</si>
  <si>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</si>
  <si>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</si>
  <si>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</si>
  <si>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</si>
  <si>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</si>
  <si>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</si>
  <si>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</si>
  <si>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</si>
  <si>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</si>
  <si>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</si>
  <si>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</si>
  <si>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</si>
  <si>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</si>
  <si>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</si>
  <si>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</si>
  <si>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</si>
  <si>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</si>
  <si>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</si>
  <si>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</si>
  <si>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</si>
  <si>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</si>
  <si>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</si>
  <si>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</si>
  <si>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</si>
  <si>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</si>
  <si>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</si>
  <si>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</si>
  <si>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</si>
  <si>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</si>
  <si>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</si>
  <si>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</si>
  <si>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</si>
  <si>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</si>
  <si>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</si>
  <si>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</si>
  <si>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</si>
  <si>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</si>
  <si>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</si>
  <si>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</si>
  <si>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</si>
  <si>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</si>
  <si>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</si>
  <si>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</si>
  <si>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</si>
  <si>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</si>
  <si>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</si>
  <si>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</si>
  <si>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</si>
  <si>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</si>
  <si>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</si>
  <si>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</si>
  <si>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</si>
  <si>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</si>
  <si>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</si>
  <si>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</si>
  <si>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</si>
  <si>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</si>
  <si>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</si>
  <si>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</si>
  <si>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</si>
  <si>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</si>
  <si>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</si>
  <si>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</si>
  <si>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</si>
  <si>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</si>
  <si>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</si>
  <si>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</si>
  <si>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</si>
  <si>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</si>
  <si>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</si>
  <si>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</si>
  <si>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</si>
  <si>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</si>
  <si>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</si>
  <si>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</si>
  <si>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</si>
  <si>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</si>
  <si>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</si>
  <si>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</si>
  <si>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</si>
  <si>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</si>
  <si>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</si>
  <si>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</si>
  <si>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</si>
  <si>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</si>
  <si>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</si>
  <si>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</si>
  <si>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</si>
  <si>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</si>
  <si>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</si>
  <si>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</si>
  <si>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</si>
  <si>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</si>
  <si>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</si>
  <si>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</si>
  <si>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</si>
  <si>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</si>
  <si>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</si>
  <si>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</si>
  <si>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</si>
  <si>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</si>
  <si>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</si>
  <si>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</si>
  <si>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</si>
  <si>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</si>
  <si>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</si>
  <si>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</si>
  <si>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</si>
  <si>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</si>
  <si>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</si>
  <si>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</si>
  <si>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</si>
  <si>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</si>
  <si>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</si>
  <si>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</si>
  <si>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</si>
  <si>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</si>
  <si>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</si>
  <si>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</si>
  <si>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</si>
  <si>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</si>
  <si>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</si>
  <si>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</si>
  <si>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</si>
  <si>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</si>
  <si>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</si>
  <si>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</si>
  <si>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</si>
  <si>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</si>
  <si>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</si>
  <si>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</si>
  <si>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</si>
  <si>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</si>
  <si>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</si>
  <si>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</si>
  <si>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</si>
  <si>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</si>
  <si>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</si>
  <si>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</si>
  <si>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</si>
  <si>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</si>
  <si>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</si>
  <si>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</si>
  <si>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</si>
  <si>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</si>
  <si>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</si>
  <si>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</si>
  <si>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</si>
  <si>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</si>
  <si>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</si>
  <si>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</si>
  <si>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</si>
  <si>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</si>
  <si>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</si>
  <si>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</si>
  <si>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</si>
  <si>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</si>
  <si>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</si>
  <si>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</si>
  <si>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</si>
  <si>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</si>
  <si>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</si>
  <si>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</si>
  <si>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</si>
  <si>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</si>
  <si>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</si>
  <si>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</si>
  <si>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</si>
  <si>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</si>
  <si>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</si>
  <si>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</si>
  <si>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</si>
  <si>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</si>
  <si>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</si>
  <si>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</si>
  <si>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</si>
  <si>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</si>
  <si>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</si>
  <si>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</si>
  <si>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</si>
  <si>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</si>
  <si>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</si>
  <si>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</si>
  <si>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</si>
  <si>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</si>
  <si>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</si>
  <si>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</si>
  <si>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</si>
  <si>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</si>
  <si>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</si>
  <si>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</si>
  <si>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</si>
  <si>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</si>
  <si>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</si>
  <si>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</si>
  <si>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</si>
  <si>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</si>
  <si>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</si>
  <si>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</si>
  <si>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</si>
  <si>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</si>
  <si>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</si>
  <si>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</si>
  <si>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</si>
  <si>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</si>
  <si>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</si>
  <si>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</si>
  <si>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</si>
  <si>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</si>
  <si>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</si>
  <si>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</si>
  <si>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</si>
  <si>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</si>
  <si>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</si>
  <si>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</si>
  <si>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</si>
  <si>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</si>
  <si>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</si>
  <si>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</si>
  <si>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</si>
  <si>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</si>
  <si>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</si>
  <si>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</si>
  <si>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</si>
  <si>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</si>
  <si>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</si>
  <si>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</si>
  <si>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</si>
  <si>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</si>
  <si>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</si>
  <si>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</si>
  <si>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</si>
  <si>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</si>
  <si>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</si>
  <si>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</si>
  <si>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</si>
  <si>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</si>
  <si>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</si>
  <si>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</si>
  <si>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</si>
  <si>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</si>
  <si>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</si>
  <si>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</si>
  <si>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</si>
  <si>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</si>
  <si>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</si>
  <si>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</si>
  <si>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</si>
  <si>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</si>
  <si>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</si>
  <si>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</si>
  <si>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</si>
  <si>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</si>
  <si>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</si>
  <si>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</si>
  <si>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</si>
  <si>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</si>
  <si>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</si>
  <si>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</si>
  <si>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</si>
  <si>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</si>
  <si>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</si>
  <si>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</si>
  <si>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</si>
  <si>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</si>
  <si>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</si>
  <si>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</si>
  <si>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</si>
  <si>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</si>
  <si>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</si>
  <si>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</si>
  <si>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</si>
  <si>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</si>
  <si>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</si>
  <si>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</si>
  <si>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</si>
  <si>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</si>
  <si>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</si>
  <si>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</si>
  <si>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</si>
  <si>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</si>
  <si>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</si>
  <si>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</si>
  <si>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</si>
  <si>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</si>
  <si>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</si>
  <si>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</si>
  <si>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</si>
  <si>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</si>
  <si>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</si>
  <si>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</si>
  <si>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</si>
  <si>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</si>
  <si>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</si>
  <si>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</si>
  <si>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</si>
  <si>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</si>
  <si>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</si>
  <si>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</si>
  <si>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</si>
  <si>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</si>
  <si>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</si>
  <si>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</si>
  <si>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</si>
  <si>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</si>
  <si>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</si>
  <si>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</si>
  <si>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</si>
  <si>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</si>
  <si>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</si>
  <si>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</si>
  <si>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</si>
  <si>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</si>
  <si>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</si>
  <si>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</si>
  <si>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</si>
  <si>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</si>
  <si>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</si>
  <si>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</si>
  <si>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</si>
  <si>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</si>
  <si>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</si>
  <si>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</si>
  <si>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</si>
  <si>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</si>
  <si>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</si>
  <si>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</si>
  <si>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</si>
  <si>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</si>
  <si>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</si>
  <si>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</si>
  <si>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</si>
  <si>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</si>
  <si>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</si>
  <si>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</si>
  <si>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</si>
  <si>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</si>
  <si>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</si>
  <si>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</si>
  <si>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</si>
  <si>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</si>
  <si>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</si>
  <si>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</si>
  <si>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</si>
  <si>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</si>
  <si>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</si>
  <si>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</si>
  <si>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</si>
  <si>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</si>
  <si>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</si>
  <si>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</si>
  <si>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</si>
  <si>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</si>
  <si>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</si>
  <si>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</si>
  <si>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</si>
  <si>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</si>
  <si>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</si>
  <si>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</si>
  <si>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</si>
  <si>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</si>
  <si>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</si>
  <si>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</si>
  <si>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</si>
  <si>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</si>
  <si>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</si>
  <si>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</si>
  <si>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</si>
  <si>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</si>
  <si>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</si>
  <si>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</si>
  <si>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</si>
  <si>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</si>
  <si>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</si>
  <si>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</si>
  <si>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</si>
  <si>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</si>
  <si>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</si>
  <si>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</si>
  <si>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</si>
  <si>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</si>
  <si>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</si>
  <si>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</si>
  <si>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</si>
  <si>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</si>
  <si>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</si>
  <si>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</si>
  <si>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</si>
  <si>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</si>
  <si>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</si>
  <si>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</si>
  <si>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</si>
  <si>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</si>
  <si>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</si>
  <si>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</si>
  <si>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</si>
  <si>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</si>
  <si>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</si>
  <si>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</si>
  <si>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</si>
  <si>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</si>
  <si>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</si>
  <si>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</si>
  <si>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</si>
  <si>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</si>
  <si>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</si>
  <si>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</si>
  <si>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</si>
  <si>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</si>
  <si>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</si>
  <si>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</si>
  <si>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</si>
  <si>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</si>
  <si>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</si>
  <si>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</si>
  <si>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</si>
  <si>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</si>
  <si>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</si>
  <si>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</si>
  <si>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</si>
  <si>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</si>
  <si>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</si>
  <si>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</si>
  <si>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</si>
  <si>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</si>
  <si>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</si>
  <si>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</si>
  <si>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</si>
  <si>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</si>
  <si>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</si>
  <si>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</si>
  <si>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</si>
  <si>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</si>
  <si>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</si>
  <si>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</si>
  <si>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</si>
  <si>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</si>
  <si>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</si>
  <si>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</si>
  <si>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</si>
  <si>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</si>
  <si>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</si>
  <si>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</si>
  <si>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</si>
  <si>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</si>
  <si>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</si>
  <si>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</si>
  <si>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</si>
  <si>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</si>
  <si>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</si>
  <si>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</si>
  <si>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</si>
  <si>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</si>
  <si>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</si>
  <si>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</si>
  <si>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</si>
  <si>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</si>
  <si>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</si>
  <si>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</si>
  <si>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</si>
  <si>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</si>
  <si>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</si>
  <si>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</si>
  <si>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</si>
  <si>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</si>
  <si>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</si>
  <si>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</si>
  <si>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</si>
  <si>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</si>
  <si>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</si>
  <si>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</si>
  <si>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</si>
  <si>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</si>
  <si>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</si>
  <si>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</si>
  <si>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</si>
  <si>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</si>
  <si>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</si>
  <si>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</si>
  <si>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</si>
  <si>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</si>
  <si>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</si>
  <si>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</si>
  <si>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</si>
  <si>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</si>
  <si>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</si>
  <si>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</si>
  <si>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</si>
  <si>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</si>
  <si>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</si>
  <si>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</si>
  <si>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</si>
  <si>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</si>
  <si>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</si>
  <si>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</si>
  <si>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</si>
  <si>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</si>
  <si>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</si>
  <si>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</si>
  <si>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</si>
  <si>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</si>
  <si>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</si>
  <si>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</si>
  <si>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</si>
  <si>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</si>
  <si>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</si>
  <si>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</si>
  <si>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</si>
  <si>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</si>
  <si>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</si>
  <si>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</si>
  <si>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</si>
  <si>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</si>
  <si>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</si>
  <si>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</si>
  <si>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</si>
  <si>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</si>
  <si>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</si>
  <si>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</si>
  <si>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</si>
  <si>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</si>
  <si>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</si>
  <si>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</si>
  <si>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</si>
  <si>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</si>
  <si>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</si>
  <si>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</si>
  <si>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</si>
  <si>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</si>
  <si>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</si>
  <si>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</si>
  <si>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</si>
  <si>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</si>
  <si>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</si>
  <si>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</si>
  <si>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</si>
  <si>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</si>
  <si>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</si>
  <si>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</si>
  <si>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</si>
  <si>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</si>
  <si>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</si>
  <si>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</si>
  <si>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</si>
  <si>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</si>
  <si>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</si>
  <si>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</si>
  <si>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</si>
  <si>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</si>
  <si>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</si>
  <si>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</si>
  <si>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</si>
  <si>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</si>
  <si>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</si>
  <si>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</si>
  <si>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</si>
  <si>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</si>
  <si>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</si>
  <si>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</si>
  <si>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</si>
  <si>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</si>
  <si>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</si>
  <si>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</si>
  <si>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</si>
  <si>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</si>
  <si>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</si>
  <si>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</si>
  <si>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</si>
  <si>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</si>
  <si>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</si>
  <si>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</si>
  <si>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</si>
  <si>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</si>
  <si>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</si>
  <si>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</si>
  <si>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</si>
  <si>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</si>
  <si>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</si>
  <si>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</si>
  <si>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</si>
  <si>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</si>
  <si>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</si>
  <si>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</si>
  <si>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</si>
  <si>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</si>
  <si>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</si>
  <si>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</si>
  <si>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</si>
  <si>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</si>
  <si>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</si>
  <si>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</si>
  <si>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</si>
  <si>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</si>
  <si>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</si>
  <si>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</si>
  <si>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</si>
  <si>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</si>
  <si>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</si>
  <si>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</si>
  <si>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</si>
  <si>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</si>
  <si>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</si>
  <si>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</si>
  <si>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</si>
  <si>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</si>
  <si>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</si>
  <si>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</si>
  <si>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</si>
  <si>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</si>
  <si>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</si>
  <si>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</si>
  <si>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</si>
  <si>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</si>
  <si>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</si>
  <si>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</si>
  <si>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</si>
  <si>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</si>
  <si>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</si>
  <si>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</si>
  <si>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</si>
  <si>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</si>
  <si>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</si>
  <si>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</si>
  <si>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</si>
  <si>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</si>
  <si>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</si>
  <si>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</si>
  <si>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</si>
  <si>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</si>
  <si>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</si>
  <si>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</si>
  <si>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</si>
  <si>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</si>
  <si>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</si>
  <si>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</si>
  <si>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</si>
  <si>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</si>
  <si>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</si>
  <si>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</si>
  <si>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</si>
  <si>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</si>
  <si>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</si>
  <si>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</si>
  <si>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</si>
  <si>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</si>
  <si>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</si>
  <si>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</si>
  <si>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</si>
  <si>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</si>
  <si>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</si>
  <si>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</si>
  <si>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</si>
  <si>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</si>
  <si>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</si>
  <si>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</si>
  <si>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</si>
  <si>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</si>
  <si>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</si>
  <si>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</si>
  <si>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</si>
  <si>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</si>
  <si>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</si>
  <si>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</si>
  <si>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</si>
  <si>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</si>
  <si>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</si>
  <si>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</si>
  <si>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</si>
  <si>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</si>
  <si>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</si>
  <si>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</si>
  <si>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</si>
  <si>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</si>
  <si>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</si>
  <si>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</si>
  <si>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</si>
  <si>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</si>
  <si>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</si>
  <si>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</si>
  <si>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</si>
  <si>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</si>
  <si>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</si>
  <si>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</si>
  <si>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</si>
  <si>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</si>
  <si>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</si>
  <si>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</si>
  <si>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</si>
  <si>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</si>
  <si>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</si>
  <si>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</si>
  <si>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</si>
  <si>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</si>
  <si>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</si>
  <si>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</si>
  <si>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</si>
  <si>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</si>
  <si>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</si>
  <si>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</si>
  <si>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</si>
  <si>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</si>
  <si>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</si>
  <si>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</si>
  <si>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</si>
  <si>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</si>
  <si>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</si>
  <si>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</si>
  <si>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</si>
  <si>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</si>
  <si>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</si>
  <si>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</si>
  <si>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</si>
  <si>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</si>
  <si>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</si>
  <si>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</si>
  <si>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</si>
  <si>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</si>
  <si>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</si>
  <si>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</si>
  <si>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</si>
  <si>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</si>
  <si>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</si>
  <si>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</si>
  <si>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</si>
  <si>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</si>
  <si>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</si>
  <si>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</si>
  <si>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</si>
  <si>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</si>
  <si>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</si>
  <si>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</si>
  <si>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</si>
  <si>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</si>
  <si>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</si>
  <si>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</si>
  <si>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</si>
  <si>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</si>
  <si>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</si>
  <si>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</si>
  <si>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</si>
  <si>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</si>
  <si>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</si>
  <si>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</si>
  <si>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</si>
  <si>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</si>
  <si>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</si>
  <si>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</si>
  <si>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</si>
  <si>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</si>
  <si>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</si>
  <si>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</si>
  <si>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</si>
  <si>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</si>
  <si>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</si>
  <si>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</si>
  <si>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</si>
  <si>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</si>
  <si>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</si>
  <si>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</si>
  <si>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</si>
  <si>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</si>
  <si>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</si>
  <si>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</si>
  <si>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</si>
  <si>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</si>
  <si>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</si>
  <si>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</si>
  <si>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</si>
  <si>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</si>
  <si>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</si>
  <si>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</si>
  <si>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</si>
  <si>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</si>
  <si>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</si>
  <si>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</si>
  <si>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</si>
  <si>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</si>
  <si>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</si>
  <si>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</si>
  <si>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</si>
  <si>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</si>
  <si>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</si>
  <si>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</si>
  <si>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</si>
  <si>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</si>
  <si>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</si>
  <si>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</si>
  <si>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</si>
  <si>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</si>
  <si>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</si>
  <si>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</si>
  <si>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</si>
  <si>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</si>
  <si>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</si>
  <si>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</si>
  <si>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</si>
  <si>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</si>
  <si>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</si>
  <si>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</si>
  <si>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</si>
  <si>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</si>
  <si>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</si>
  <si>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</si>
  <si>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</si>
  <si>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</si>
  <si>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</si>
  <si>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</si>
  <si>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</si>
  <si>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</si>
  <si>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</si>
  <si>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</si>
  <si>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</si>
  <si>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</si>
  <si>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</si>
  <si>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</si>
  <si>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</si>
  <si>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</si>
  <si>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</si>
  <si>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</si>
  <si>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</si>
  <si>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</si>
  <si>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</si>
  <si>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</si>
  <si>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</si>
  <si>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</si>
  <si>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</si>
  <si>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</si>
  <si>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</si>
  <si>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</si>
  <si>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</si>
  <si>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</si>
  <si>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</si>
  <si>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</si>
  <si>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</si>
  <si>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</si>
  <si>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</si>
  <si>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</si>
  <si>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</si>
  <si>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</si>
  <si>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</si>
  <si>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</si>
  <si>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</si>
  <si>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</si>
  <si>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</si>
  <si>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</si>
  <si>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</si>
  <si>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</si>
  <si>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</si>
  <si>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</si>
  <si>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</si>
  <si>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</si>
  <si>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</si>
  <si>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</si>
  <si>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</si>
  <si>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</si>
  <si>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</si>
  <si>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</si>
  <si>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</si>
  <si>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</si>
  <si>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</si>
  <si>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</si>
  <si>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</si>
  <si>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</si>
  <si>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</si>
  <si>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</si>
  <si>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</si>
  <si>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</si>
  <si>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</si>
  <si>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</si>
  <si>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</si>
  <si>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</si>
  <si>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</si>
  <si>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</si>
  <si>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</si>
  <si>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</si>
  <si>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</si>
  <si>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</si>
  <si>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</si>
  <si>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</si>
  <si>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</si>
  <si>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</si>
  <si>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</si>
  <si>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</si>
  <si>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</si>
  <si>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</si>
  <si>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</si>
  <si>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</si>
  <si>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</si>
  <si>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</si>
  <si>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</si>
  <si>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</si>
  <si>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</si>
  <si>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</si>
  <si>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</si>
  <si>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</si>
  <si>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</si>
  <si>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</si>
  <si>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</si>
  <si>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</si>
  <si>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</si>
  <si>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</si>
  <si>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</si>
  <si>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</si>
  <si>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</si>
  <si>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</si>
  <si>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</si>
  <si>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</si>
  <si>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</si>
  <si>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</si>
  <si>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</si>
  <si>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</si>
  <si>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</si>
  <si>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</si>
  <si>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</si>
  <si>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</si>
  <si>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</si>
  <si>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</si>
  <si>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</si>
  <si>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</si>
  <si>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</si>
  <si>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</si>
  <si>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</si>
  <si>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</si>
  <si>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</si>
  <si>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</si>
  <si>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</si>
  <si>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</si>
  <si>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</si>
  <si>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</si>
  <si>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</si>
  <si>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</si>
  <si>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</si>
  <si>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</si>
  <si>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</si>
  <si>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</si>
  <si>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</si>
  <si>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</si>
  <si>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</si>
  <si>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</si>
  <si>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</si>
  <si>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</si>
  <si>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</si>
  <si>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</si>
  <si>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</si>
  <si>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</si>
  <si>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</si>
  <si>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</si>
  <si>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</si>
  <si>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</si>
  <si>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</si>
  <si>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</si>
  <si>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</si>
  <si>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</si>
  <si>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</si>
  <si>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</si>
  <si>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</si>
  <si>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</si>
  <si>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</si>
  <si>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</si>
  <si>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</si>
  <si>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</si>
  <si>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</si>
  <si>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</si>
  <si>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</si>
  <si>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</si>
  <si>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</si>
  <si>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</si>
  <si>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</si>
  <si>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</si>
  <si>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</si>
  <si>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</si>
  <si>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</si>
  <si>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</si>
  <si>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</si>
  <si>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</si>
  <si>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</si>
  <si>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</si>
  <si>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</si>
  <si>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</si>
  <si>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</si>
  <si>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</si>
  <si>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</si>
  <si>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</si>
  <si>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</si>
  <si>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</si>
  <si>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</si>
  <si>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</si>
  <si>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</si>
  <si>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</si>
  <si>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</si>
  <si>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</si>
  <si>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</si>
  <si>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</si>
  <si>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</si>
  <si>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</si>
  <si>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</si>
  <si>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</si>
  <si>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</si>
  <si>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</si>
  <si>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</si>
  <si>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</si>
  <si>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</si>
  <si>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</si>
  <si>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</si>
  <si>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</si>
  <si>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</si>
  <si>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</si>
  <si>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</si>
  <si>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</si>
  <si>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</si>
  <si>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</si>
  <si>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</si>
  <si>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</si>
  <si>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</si>
  <si>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</si>
  <si>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</si>
  <si>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</si>
  <si>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</si>
  <si>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</si>
  <si>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</si>
  <si>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</si>
  <si>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</si>
  <si>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</si>
  <si>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</si>
  <si>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</si>
  <si>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</si>
  <si>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</si>
  <si>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</si>
  <si>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</si>
  <si>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</si>
  <si>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</si>
  <si>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</si>
  <si>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</si>
  <si>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</si>
  <si>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</si>
  <si>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</si>
  <si>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</si>
  <si>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</si>
  <si>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</si>
  <si>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</si>
  <si>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</si>
  <si>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</si>
  <si>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</si>
  <si>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</si>
  <si>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</si>
  <si>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</si>
  <si>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</si>
  <si>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</si>
  <si>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</si>
  <si>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</si>
  <si>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</si>
  <si>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</si>
  <si>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</si>
  <si>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</si>
  <si>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</si>
  <si>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</si>
  <si>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</si>
  <si>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</si>
  <si>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</si>
  <si>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</si>
  <si>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</si>
  <si>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</si>
  <si>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</si>
  <si>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</si>
  <si>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</si>
  <si>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</si>
  <si>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</si>
  <si>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</si>
  <si>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</si>
  <si>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</si>
  <si>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</si>
  <si>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</si>
  <si>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</si>
  <si>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</si>
  <si>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</si>
  <si>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</si>
  <si>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</si>
  <si>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</si>
  <si>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</si>
  <si>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</si>
  <si>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</si>
  <si>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</si>
  <si>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</si>
  <si>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</si>
  <si>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</si>
  <si>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</si>
  <si>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</si>
  <si>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</si>
  <si>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</si>
  <si>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</si>
  <si>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</si>
  <si>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</si>
  <si>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</si>
  <si>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</si>
  <si>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</si>
  <si>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</si>
  <si>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</si>
  <si>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</si>
  <si>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</si>
  <si>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</si>
  <si>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</si>
  <si>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</si>
  <si>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</si>
  <si>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</si>
  <si>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</si>
  <si>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</si>
  <si>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</si>
  <si>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</si>
  <si>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</si>
  <si>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</si>
  <si>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</si>
  <si>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</si>
  <si>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</si>
  <si>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</si>
  <si>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</si>
  <si>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</si>
  <si>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</si>
  <si>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</si>
  <si>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</si>
  <si>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</si>
  <si>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</si>
  <si>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</si>
  <si>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</si>
  <si>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</si>
  <si>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</si>
  <si>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</si>
  <si>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</si>
  <si>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</si>
  <si>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</si>
  <si>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</si>
  <si>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</si>
  <si>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</si>
  <si>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</si>
  <si>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</si>
  <si>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</si>
  <si>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</si>
  <si>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</si>
  <si>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</si>
  <si>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</si>
  <si>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</si>
  <si>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</si>
  <si>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</si>
  <si>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</si>
  <si>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</si>
  <si>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</si>
  <si>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</si>
  <si>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</si>
  <si>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</si>
  <si>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</si>
  <si>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</si>
  <si>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</si>
  <si>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</si>
  <si>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</si>
  <si>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</si>
  <si>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</si>
  <si>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</si>
  <si>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</si>
  <si>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</si>
  <si>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</si>
  <si>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</si>
  <si>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</si>
  <si>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</si>
  <si>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</si>
  <si>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</si>
  <si>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</si>
  <si>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</si>
  <si>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</si>
  <si>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</si>
  <si>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</si>
  <si>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</si>
  <si>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</si>
  <si>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</si>
  <si>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</si>
  <si>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</si>
  <si>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</si>
  <si>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</si>
  <si>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</si>
  <si>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</si>
  <si>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</si>
  <si>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</si>
  <si>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</si>
  <si>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</si>
  <si>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</si>
  <si>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</si>
  <si>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</si>
  <si>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</si>
  <si>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</si>
  <si>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</si>
  <si>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</si>
  <si>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</si>
  <si>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</si>
  <si>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</si>
  <si>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</si>
  <si>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</si>
  <si>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</si>
  <si>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</si>
  <si>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</si>
  <si>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</si>
  <si>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</si>
  <si>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</si>
  <si>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</si>
  <si>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</si>
  <si>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</si>
  <si>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</si>
  <si>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</si>
  <si>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</si>
  <si>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</si>
  <si>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</si>
  <si>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</si>
  <si>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</si>
  <si>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</si>
  <si>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</si>
  <si>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</si>
  <si>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</si>
  <si>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</si>
  <si>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</si>
  <si>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</si>
  <si>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</si>
  <si>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</si>
  <si>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</si>
  <si>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</si>
  <si>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</si>
  <si>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</si>
  <si>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</si>
  <si>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</si>
  <si>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</si>
  <si>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</si>
  <si>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</si>
  <si>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</si>
  <si>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</si>
  <si>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</si>
  <si>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</si>
  <si>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</si>
  <si>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</si>
  <si>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</si>
  <si>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</si>
  <si>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</si>
  <si>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</si>
  <si>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</si>
  <si>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</si>
  <si>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</si>
  <si>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</si>
  <si>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</si>
  <si>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</si>
  <si>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</si>
  <si>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</si>
  <si>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</si>
  <si>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</si>
  <si>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</si>
  <si>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</si>
  <si>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</si>
  <si>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</si>
  <si>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</si>
  <si>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</si>
  <si>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</si>
  <si>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</si>
  <si>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</si>
  <si>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</si>
  <si>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</si>
  <si>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</si>
  <si>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</si>
  <si>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</si>
  <si>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</si>
  <si>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</si>
  <si>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</si>
  <si>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</si>
  <si>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</si>
  <si>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</si>
  <si>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</si>
  <si>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</si>
  <si>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</si>
  <si>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</si>
  <si>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</si>
  <si>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</si>
  <si>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</si>
  <si>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</si>
  <si>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</si>
  <si>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</si>
  <si>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</si>
  <si>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</si>
  <si>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</si>
  <si>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</si>
  <si>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</si>
  <si>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</si>
  <si>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</si>
  <si>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</si>
  <si>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</si>
  <si>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</si>
  <si>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</si>
  <si>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</si>
  <si>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</si>
  <si>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</si>
  <si>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</si>
  <si>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</si>
  <si>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</si>
  <si>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</si>
  <si>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</si>
  <si>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</si>
  <si>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</si>
  <si>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</si>
  <si>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</si>
  <si>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</si>
  <si>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</si>
  <si>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</si>
  <si>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</si>
  <si>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</si>
  <si>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</si>
  <si>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</si>
  <si>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</si>
  <si>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</si>
  <si>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</si>
  <si>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</si>
  <si>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</si>
  <si>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</si>
  <si>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</si>
  <si>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</si>
  <si>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</si>
  <si>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</si>
  <si>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</si>
  <si>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</si>
  <si>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</si>
  <si>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</si>
  <si>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</si>
  <si>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</si>
  <si>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</si>
  <si>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</si>
  <si>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</si>
  <si>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</si>
  <si>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</si>
  <si>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</si>
  <si>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</si>
  <si>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</si>
  <si>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</si>
  <si>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</si>
  <si>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</si>
  <si>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</si>
  <si>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</si>
  <si>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</si>
  <si>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</si>
  <si>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</si>
  <si>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</si>
  <si>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</si>
  <si>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</si>
  <si>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</si>
  <si>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</si>
  <si>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</si>
  <si>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</si>
  <si>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</si>
  <si>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</si>
  <si>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</si>
  <si>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</si>
  <si>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</si>
  <si>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</si>
  <si>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</si>
  <si>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</si>
  <si>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</si>
  <si>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</si>
  <si>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</si>
  <si>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</si>
  <si>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</si>
  <si>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</si>
  <si>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</si>
  <si>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</si>
  <si>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</si>
  <si>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</si>
  <si>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</si>
  <si>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</si>
  <si>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</si>
  <si>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</si>
  <si>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</si>
  <si>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</si>
  <si>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</si>
  <si>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</si>
  <si>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</si>
  <si>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</si>
  <si>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</si>
  <si>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</si>
  <si>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</si>
  <si>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</si>
  <si>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</si>
  <si>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</si>
  <si>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</si>
  <si>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</si>
  <si>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</si>
  <si>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</si>
  <si>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</si>
  <si>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</si>
  <si>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</si>
  <si>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</si>
  <si>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</si>
  <si>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</si>
  <si>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</si>
  <si>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</si>
  <si>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</si>
  <si>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</si>
  <si>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</si>
  <si>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</si>
  <si>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</si>
  <si>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</si>
  <si>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</si>
  <si>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</si>
  <si>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</si>
  <si>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</si>
  <si>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</si>
  <si>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</si>
  <si>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</si>
  <si>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</si>
  <si>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</si>
  <si>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</si>
  <si>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</si>
  <si>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</si>
  <si>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</si>
  <si>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</si>
  <si>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</si>
  <si>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</si>
  <si>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</si>
  <si>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</si>
  <si>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</si>
  <si>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</si>
  <si>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</si>
  <si>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</si>
  <si>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</si>
  <si>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</si>
  <si>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</si>
  <si>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</si>
  <si>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</si>
  <si>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</si>
  <si>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</si>
  <si>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</si>
  <si>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</si>
  <si>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</si>
  <si>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</si>
  <si>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</si>
  <si>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</si>
  <si>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</si>
  <si>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</si>
  <si>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</si>
  <si>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</si>
  <si>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</si>
  <si>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</si>
  <si>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</si>
  <si>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</si>
  <si>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</si>
  <si>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</si>
  <si>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</si>
  <si>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</si>
  <si>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</si>
  <si>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</si>
  <si>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</si>
  <si>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</si>
  <si>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</si>
  <si>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</si>
  <si>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</si>
  <si>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</si>
  <si>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</si>
  <si>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</si>
  <si>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</si>
  <si>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</si>
  <si>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</si>
  <si>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</si>
  <si>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</si>
  <si>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</si>
  <si>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</si>
  <si>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</si>
  <si>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</si>
  <si>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</si>
  <si>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</si>
  <si>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</si>
  <si>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</si>
  <si>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</si>
  <si>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</si>
  <si>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</si>
  <si>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</si>
  <si>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</si>
  <si>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</si>
  <si>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</si>
  <si>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</si>
  <si>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</si>
  <si>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</si>
  <si>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</si>
  <si>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</si>
  <si>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</si>
  <si>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</si>
  <si>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</si>
  <si>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</si>
  <si>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</si>
  <si>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</si>
  <si>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</si>
  <si>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</si>
  <si>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</si>
  <si>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</si>
  <si>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</si>
  <si>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</si>
  <si>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</si>
  <si>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</si>
  <si>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</si>
  <si>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</si>
  <si>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</si>
  <si>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</si>
  <si>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</si>
  <si>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</si>
  <si>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</si>
  <si>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</si>
  <si>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</si>
  <si>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</si>
  <si>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</si>
  <si>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</si>
  <si>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</si>
  <si>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</si>
  <si>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</si>
  <si>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</si>
  <si>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</si>
  <si>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</si>
  <si>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</si>
  <si>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</si>
  <si>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</si>
  <si>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</si>
  <si>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</si>
  <si>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</si>
  <si>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</si>
  <si>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</si>
  <si>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</si>
  <si>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</si>
  <si>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</si>
  <si>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</si>
  <si>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</si>
  <si>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</si>
  <si>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</si>
  <si>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</si>
  <si>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</si>
  <si>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</si>
  <si>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</si>
  <si>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</si>
  <si>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</si>
  <si>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</si>
  <si>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</si>
  <si>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</si>
  <si>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</si>
  <si>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</si>
  <si>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</si>
  <si>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</si>
  <si>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</si>
  <si>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</si>
  <si>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</si>
  <si>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</si>
  <si>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</si>
  <si>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</si>
  <si>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</si>
  <si>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</si>
  <si>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</si>
  <si>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</si>
  <si>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</si>
  <si>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</si>
  <si>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</si>
  <si>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</si>
  <si>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</si>
  <si>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</si>
  <si>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</si>
  <si>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</si>
  <si>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</si>
  <si>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</si>
  <si>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</si>
  <si>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</si>
  <si>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</si>
  <si>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</si>
  <si>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</si>
  <si>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</si>
  <si>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</si>
  <si>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</si>
  <si>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</si>
  <si>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</si>
  <si>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</si>
  <si>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</si>
  <si>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</si>
  <si>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</si>
  <si>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</si>
  <si>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</si>
  <si>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</si>
  <si>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</si>
  <si>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</si>
  <si>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</si>
  <si>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</si>
  <si>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</si>
  <si>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</si>
  <si>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</si>
  <si>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</si>
  <si>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</si>
  <si>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</si>
  <si>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</si>
  <si>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</si>
  <si>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</si>
  <si>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</si>
  <si>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</si>
  <si>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</si>
  <si>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</si>
  <si>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</si>
  <si>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</si>
  <si>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</si>
  <si>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</si>
  <si>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</si>
  <si>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</si>
  <si>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</si>
  <si>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</si>
  <si>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</si>
  <si>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</si>
  <si>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</si>
  <si>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</si>
  <si>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</si>
  <si>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</si>
  <si>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</si>
  <si>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</si>
  <si>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</si>
  <si>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</si>
  <si>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</si>
  <si>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</si>
  <si>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</si>
  <si>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</si>
  <si>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</si>
  <si>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</si>
  <si>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</si>
  <si>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</si>
  <si>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</si>
  <si>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</si>
  <si>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</si>
  <si>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</si>
  <si>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</si>
  <si>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</si>
  <si>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</si>
  <si>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</si>
  <si>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</si>
  <si>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</si>
  <si>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</si>
  <si>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</si>
  <si>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</si>
  <si>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</si>
  <si>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</si>
  <si>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</si>
  <si>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</si>
  <si>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</si>
  <si>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</si>
  <si>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</si>
  <si>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</si>
  <si>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</si>
  <si>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</si>
  <si>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</si>
  <si>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</si>
  <si>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</si>
  <si>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</si>
  <si>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</si>
  <si>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</si>
  <si>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</si>
  <si>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</si>
  <si>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</si>
  <si>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</si>
  <si>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</si>
  <si>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</si>
  <si>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</si>
  <si>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</si>
  <si>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</si>
  <si>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</si>
  <si>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</si>
  <si>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</si>
  <si>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</si>
  <si>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</si>
  <si>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</si>
  <si>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</si>
  <si>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</si>
  <si>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</si>
  <si>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</si>
  <si>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</si>
  <si>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</si>
  <si>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</si>
  <si>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</si>
  <si>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</si>
  <si>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</si>
  <si>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</si>
  <si>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</si>
  <si>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</si>
  <si>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</si>
  <si>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</si>
  <si>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</si>
  <si>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</si>
  <si>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</si>
  <si>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</si>
  <si>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</si>
  <si>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</si>
  <si>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</si>
  <si>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</si>
  <si>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</si>
  <si>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</si>
  <si>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</si>
  <si>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</si>
  <si>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</si>
  <si>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</si>
  <si>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</si>
  <si>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</si>
  <si>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</si>
  <si>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</si>
  <si>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</si>
  <si>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</si>
  <si>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</si>
  <si>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</si>
  <si>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</si>
  <si>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</si>
  <si>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</si>
  <si>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</si>
  <si>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</si>
  <si>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</si>
  <si>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</si>
  <si>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</si>
  <si>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</si>
  <si>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</si>
  <si>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</si>
  <si>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</si>
  <si>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</si>
  <si>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</si>
  <si>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</si>
  <si>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</si>
  <si>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</si>
  <si>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</si>
  <si>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</si>
  <si>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</si>
  <si>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</si>
  <si>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</si>
  <si>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</si>
  <si>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</si>
  <si>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</si>
  <si>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</si>
  <si>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</si>
  <si>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</si>
  <si>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</si>
  <si>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</si>
  <si>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</si>
  <si>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</si>
  <si>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</si>
  <si>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</si>
  <si>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</si>
  <si>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</si>
  <si>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</si>
  <si>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</si>
  <si>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</si>
  <si>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</si>
  <si>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</si>
  <si>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</si>
  <si>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</si>
  <si>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</si>
  <si>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</si>
  <si>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</si>
  <si>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</si>
  <si>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</si>
  <si>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</si>
  <si>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</si>
  <si>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</si>
  <si>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</si>
  <si>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</si>
  <si>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</si>
  <si>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</si>
  <si>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</si>
  <si>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</si>
  <si>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</si>
  <si>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</si>
  <si>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</si>
  <si>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</si>
  <si>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</si>
  <si>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</si>
  <si>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</si>
  <si>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</si>
  <si>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</si>
  <si>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</si>
  <si>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</si>
  <si>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</si>
  <si>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</si>
  <si>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</si>
  <si>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</si>
  <si>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</si>
  <si>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</si>
  <si>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</si>
  <si>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</si>
  <si>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</si>
  <si>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</si>
  <si>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</si>
  <si>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</si>
  <si>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</si>
  <si>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</si>
  <si>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</si>
  <si>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</si>
  <si>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</si>
  <si>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</si>
  <si>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</si>
  <si>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</si>
  <si>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</si>
  <si>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</si>
  <si>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</si>
  <si>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</si>
  <si>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</si>
  <si>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</si>
  <si>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</si>
  <si>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</si>
  <si>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</si>
  <si>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</si>
  <si>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</si>
  <si>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</si>
  <si>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</si>
  <si>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</si>
  <si>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</si>
  <si>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</si>
  <si>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</si>
  <si>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</si>
  <si>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</si>
  <si>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</si>
  <si>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</si>
  <si>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</si>
  <si>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</si>
  <si>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</si>
  <si>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</si>
  <si>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</si>
  <si>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</si>
  <si>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</si>
  <si>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</si>
  <si>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</si>
  <si>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</si>
  <si>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</si>
  <si>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</si>
  <si>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</si>
  <si>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</si>
  <si>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</si>
  <si>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</si>
  <si>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</si>
  <si>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</si>
  <si>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</si>
  <si>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</si>
  <si>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</si>
  <si>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</si>
  <si>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</si>
  <si>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</si>
  <si>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</si>
  <si>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</si>
  <si>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</si>
  <si>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</si>
  <si>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</si>
  <si>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</si>
  <si>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</si>
  <si>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</si>
  <si>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</si>
  <si>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</si>
  <si>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</si>
  <si>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</si>
  <si>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</si>
  <si>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</si>
  <si>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</si>
  <si>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</si>
  <si>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</si>
  <si>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</si>
  <si>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</si>
  <si>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</si>
  <si>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</si>
  <si>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</si>
  <si>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</si>
  <si>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</si>
  <si>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</si>
  <si>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</si>
  <si>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</si>
  <si>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</si>
  <si>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</si>
  <si>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</si>
  <si>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</si>
  <si>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</si>
  <si>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</si>
  <si>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</si>
  <si>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</si>
  <si>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</si>
  <si>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</si>
  <si>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</si>
  <si>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</si>
  <si>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</si>
  <si>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</si>
  <si>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</si>
  <si>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</si>
  <si>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</si>
  <si>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</si>
  <si>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</si>
  <si>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</si>
  <si>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</si>
  <si>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</si>
  <si>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</si>
  <si>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</si>
  <si>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</si>
  <si>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</si>
  <si>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</si>
  <si>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</si>
  <si>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</si>
  <si>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</si>
  <si>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</si>
  <si>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</si>
  <si>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</si>
  <si>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</si>
  <si>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</si>
  <si>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</si>
  <si>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</si>
  <si>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</si>
  <si>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</si>
  <si>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</si>
  <si>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</si>
  <si>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</si>
  <si>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</si>
  <si>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</si>
  <si>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</si>
  <si>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</si>
  <si>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</si>
  <si>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</si>
  <si>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</si>
  <si>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</si>
  <si>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</si>
  <si>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</si>
  <si>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</si>
  <si>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</si>
  <si>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</si>
  <si>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</si>
  <si>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</si>
  <si>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</si>
  <si>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</si>
  <si>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</si>
  <si>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</si>
  <si>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</si>
  <si>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</si>
  <si>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</si>
  <si>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</si>
  <si>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</si>
  <si>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</si>
  <si>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</si>
  <si>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</si>
  <si>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</si>
  <si>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</si>
  <si>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</si>
  <si>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</si>
  <si>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</si>
  <si>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</si>
  <si>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</si>
  <si>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</si>
  <si>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</si>
  <si>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</si>
  <si>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</si>
  <si>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</si>
  <si>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</si>
  <si>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</si>
  <si>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</si>
  <si>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</si>
  <si>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</si>
  <si>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</si>
  <si>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</si>
  <si>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</si>
  <si>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</si>
  <si>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</si>
  <si>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</si>
  <si>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</si>
  <si>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</si>
  <si>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</si>
  <si>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</si>
  <si>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</si>
  <si>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</si>
  <si>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</si>
  <si>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</si>
  <si>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</si>
  <si>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</si>
  <si>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</si>
  <si>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</si>
  <si>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</si>
  <si>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</si>
  <si>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</si>
  <si>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</si>
  <si>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</si>
  <si>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</si>
  <si>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</si>
  <si>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</si>
  <si>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</si>
  <si>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</si>
  <si>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</si>
  <si>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</si>
  <si>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</si>
  <si>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</si>
  <si>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</si>
  <si>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</si>
  <si>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</si>
  <si>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</si>
  <si>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</si>
  <si>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</si>
  <si>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</si>
  <si>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</si>
  <si>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</si>
  <si>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</si>
  <si>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</si>
  <si>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</si>
  <si>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</si>
  <si>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</si>
  <si>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</si>
  <si>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</si>
  <si>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</si>
  <si>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</si>
  <si>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</si>
  <si>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</si>
  <si>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</si>
  <si>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</si>
  <si>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</si>
  <si>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</si>
  <si>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</si>
  <si>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</si>
  <si>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</si>
  <si>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</si>
  <si>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</si>
  <si>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</si>
  <si>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</si>
  <si>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</si>
  <si>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</si>
  <si>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</si>
  <si>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</si>
  <si>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</si>
  <si>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</si>
  <si>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</si>
  <si>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</si>
  <si>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</si>
  <si>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</si>
  <si>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</si>
  <si>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</si>
  <si>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</si>
  <si>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</si>
  <si>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</si>
  <si>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</si>
  <si>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</si>
  <si>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</si>
  <si>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</si>
  <si>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</si>
  <si>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</si>
  <si>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</si>
  <si>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</si>
  <si>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</si>
  <si>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</si>
  <si>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</si>
  <si>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</si>
  <si>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</si>
  <si>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</si>
  <si>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</si>
  <si>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</si>
  <si>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</si>
  <si>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</si>
  <si>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</si>
  <si>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</si>
  <si>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</si>
  <si>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</si>
  <si>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</si>
  <si>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</si>
  <si>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</si>
  <si>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</si>
  <si>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</si>
  <si>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</si>
  <si>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</si>
  <si>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</si>
  <si>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</si>
  <si>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</si>
  <si>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</si>
  <si>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</si>
  <si>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</si>
  <si>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</si>
  <si>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</si>
  <si>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</si>
  <si>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</si>
  <si>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</si>
  <si>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</si>
  <si>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</si>
  <si>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</si>
  <si>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</si>
  <si>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</si>
  <si>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</si>
  <si>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</si>
  <si>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</si>
  <si>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</si>
  <si>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</si>
  <si>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</si>
  <si>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</si>
  <si>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</si>
  <si>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</si>
  <si>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</si>
  <si>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</si>
  <si>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</si>
  <si>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</si>
  <si>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</si>
  <si>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</si>
  <si>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</si>
  <si>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</si>
  <si>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</si>
  <si>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</si>
  <si>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</si>
  <si>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</si>
  <si>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</si>
  <si>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</si>
  <si>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</si>
  <si>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</si>
  <si>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</si>
  <si>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</si>
  <si>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</si>
  <si>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</si>
  <si>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</si>
  <si>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</si>
  <si>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</si>
  <si>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</si>
  <si>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</si>
  <si>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</si>
  <si>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</si>
  <si>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</si>
  <si>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</si>
  <si>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</si>
  <si>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</si>
  <si>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</si>
  <si>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</si>
  <si>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</si>
  <si>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</si>
  <si>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</si>
  <si>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</si>
  <si>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</si>
  <si>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</si>
  <si>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</si>
  <si>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</si>
  <si>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</si>
  <si>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</si>
  <si>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</si>
  <si>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</si>
  <si>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</si>
  <si>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</si>
  <si>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</si>
  <si>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</si>
  <si>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</si>
  <si>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</si>
  <si>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</si>
  <si>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</si>
  <si>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</si>
  <si>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</si>
  <si>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</si>
  <si>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</si>
  <si>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</si>
  <si>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</si>
  <si>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</si>
  <si>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</si>
  <si>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</si>
  <si>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</si>
  <si>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</si>
  <si>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</si>
  <si>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</si>
  <si>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</si>
  <si>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</si>
  <si>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</si>
  <si>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</si>
  <si>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</si>
  <si>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</si>
  <si>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</si>
  <si>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</si>
  <si>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</si>
  <si>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</si>
  <si>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</si>
  <si>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</si>
  <si>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</si>
  <si>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</si>
  <si>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</si>
  <si>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</si>
  <si>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</si>
  <si>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</si>
  <si>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</si>
  <si>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</si>
  <si>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</si>
  <si>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</si>
  <si>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</si>
  <si>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</si>
  <si>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</si>
  <si>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</si>
  <si>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</si>
  <si>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</si>
  <si>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</si>
  <si>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</si>
  <si>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</si>
  <si>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</si>
  <si>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</si>
  <si>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</si>
  <si>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</si>
  <si>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</si>
  <si>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</si>
  <si>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</si>
  <si>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</si>
  <si>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</si>
  <si>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</si>
  <si>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</si>
  <si>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</si>
  <si>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</si>
  <si>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</si>
  <si>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</si>
  <si>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</si>
  <si>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</si>
  <si>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</si>
  <si>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</si>
  <si>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</si>
  <si>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</si>
  <si>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</si>
  <si>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</si>
  <si>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</si>
  <si>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</si>
  <si>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</si>
  <si>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</si>
  <si>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</si>
  <si>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</si>
  <si>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</si>
  <si>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</si>
  <si>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</si>
  <si>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</si>
  <si>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</si>
  <si>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</si>
  <si>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</si>
  <si>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</si>
  <si>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</si>
  <si>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</si>
  <si>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</si>
  <si>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</si>
  <si>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</si>
  <si>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</si>
  <si>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</si>
  <si>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</si>
  <si>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</si>
  <si>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</si>
  <si>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</si>
  <si>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</si>
  <si>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</si>
  <si>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</si>
  <si>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</si>
  <si>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</si>
  <si>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</si>
  <si>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</si>
  <si>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</si>
  <si>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</si>
  <si>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</si>
  <si>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</si>
  <si>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</si>
  <si>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</si>
  <si>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</si>
  <si>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</si>
  <si>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</si>
  <si>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</si>
  <si>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</si>
  <si>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</si>
  <si>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</si>
  <si>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</si>
  <si>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</si>
  <si>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</si>
  <si>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</si>
  <si>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</si>
  <si>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</si>
  <si>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</si>
  <si>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</si>
  <si>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</si>
  <si>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</si>
  <si>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</si>
  <si>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</si>
  <si>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</si>
  <si>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</si>
  <si>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</si>
  <si>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</si>
  <si>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</si>
  <si>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</si>
  <si>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</si>
  <si>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</si>
  <si>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</si>
  <si>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</si>
  <si>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</si>
  <si>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</si>
  <si>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</si>
  <si>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</si>
  <si>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</si>
  <si>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</si>
  <si>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</si>
  <si>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</si>
  <si>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</si>
  <si>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</si>
  <si>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</si>
  <si>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</si>
  <si>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</si>
  <si>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</si>
  <si>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</si>
  <si>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</si>
  <si>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</si>
  <si>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</si>
  <si>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</si>
  <si>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</si>
  <si>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</si>
  <si>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</si>
  <si>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</si>
  <si>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</si>
  <si>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</si>
  <si>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</si>
  <si>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</si>
  <si>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</si>
  <si>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</si>
  <si>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</si>
  <si>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</si>
  <si>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</si>
  <si>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</si>
  <si>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</si>
  <si>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</si>
  <si>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</si>
  <si>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</si>
  <si>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</si>
  <si>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</si>
  <si>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</si>
  <si>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</si>
  <si>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</si>
  <si>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</si>
  <si>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</si>
  <si>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</si>
  <si>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</si>
  <si>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</si>
  <si>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</si>
  <si>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</si>
  <si>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</si>
  <si>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</si>
  <si>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</si>
  <si>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</si>
  <si>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</si>
  <si>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</si>
  <si>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</si>
  <si>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</si>
  <si>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</si>
  <si>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</si>
  <si>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</si>
  <si>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</si>
  <si>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</si>
  <si>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</si>
  <si>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</si>
  <si>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</si>
  <si>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</si>
  <si>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</si>
  <si>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</si>
  <si>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</si>
  <si>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</si>
  <si>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</si>
  <si>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</si>
  <si>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</si>
  <si>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</si>
  <si>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</si>
  <si>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</si>
  <si>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</si>
  <si>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</si>
  <si>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</si>
  <si>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</si>
  <si>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</si>
  <si>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</si>
  <si>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</si>
  <si>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</si>
  <si>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</si>
  <si>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</si>
  <si>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</si>
  <si>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</si>
  <si>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</si>
  <si>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</si>
  <si>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</si>
  <si>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</si>
  <si>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</si>
  <si>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</si>
  <si>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</si>
  <si>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</si>
  <si>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</si>
  <si>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</si>
  <si>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</si>
  <si>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</si>
  <si>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</si>
  <si>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</si>
  <si>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</si>
  <si>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</si>
  <si>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</si>
  <si>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</si>
  <si>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</si>
  <si>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</si>
  <si>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</si>
  <si>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</si>
  <si>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</si>
  <si>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</si>
  <si>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</si>
  <si>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</si>
  <si>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</si>
  <si>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</si>
  <si>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</si>
  <si>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</si>
  <si>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</si>
  <si>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</si>
  <si>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</si>
  <si>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</si>
  <si>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</si>
  <si>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</si>
  <si>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</si>
  <si>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</si>
  <si>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</si>
  <si>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</si>
  <si>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</si>
  <si>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</si>
  <si>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</si>
  <si>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</si>
  <si>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</si>
  <si>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</si>
  <si>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</si>
  <si>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</si>
  <si>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</si>
  <si>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</si>
  <si>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</si>
  <si>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</si>
  <si>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</si>
  <si>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</si>
  <si>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</si>
  <si>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</si>
  <si>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</si>
  <si>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</si>
  <si>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</si>
  <si>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</si>
  <si>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</si>
  <si>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</si>
  <si>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</si>
  <si>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</si>
  <si>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</si>
  <si>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</si>
  <si>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</si>
  <si>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</si>
  <si>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</si>
  <si>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</si>
  <si>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</si>
  <si>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</si>
  <si>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</si>
  <si>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</si>
  <si>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</si>
  <si>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</si>
  <si>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</si>
  <si>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</si>
  <si>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</si>
  <si>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</si>
  <si>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</si>
  <si>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</si>
  <si>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</si>
  <si>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</si>
  <si>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</si>
  <si>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</si>
  <si>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</si>
  <si>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</si>
  <si>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</si>
  <si>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</si>
  <si>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</si>
  <si>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</si>
  <si>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</si>
  <si>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</si>
  <si>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</si>
  <si>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</si>
  <si>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</si>
  <si>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</si>
  <si>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</si>
  <si>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</si>
  <si>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</si>
  <si>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</si>
  <si>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</si>
  <si>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</si>
  <si>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</si>
  <si>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</si>
  <si>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</si>
  <si>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</si>
  <si>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</si>
  <si>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</si>
  <si>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</si>
  <si>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</si>
  <si>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</si>
  <si>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</si>
  <si>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</si>
  <si>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</si>
  <si>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</si>
  <si>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</si>
  <si>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</si>
  <si>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</si>
  <si>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</si>
  <si>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</si>
  <si>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</si>
  <si>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</si>
  <si>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</si>
  <si>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</si>
  <si>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</si>
  <si>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</si>
  <si>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</si>
  <si>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</si>
  <si>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</si>
  <si>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</si>
  <si>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</si>
  <si>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</si>
  <si>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</si>
  <si>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</si>
  <si>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</si>
  <si>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</si>
  <si>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</si>
  <si>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</si>
  <si>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</si>
  <si>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</si>
  <si>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</si>
  <si>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</si>
  <si>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</si>
  <si>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</si>
  <si>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</si>
  <si>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</si>
  <si>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</si>
  <si>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</si>
  <si>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</si>
  <si>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</si>
  <si>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</si>
  <si>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</si>
  <si>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</si>
  <si>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</si>
  <si>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</si>
  <si>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</si>
  <si>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</si>
  <si>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</si>
  <si>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</si>
  <si>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</si>
  <si>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</si>
  <si>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</si>
  <si>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</si>
  <si>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</si>
  <si>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</si>
  <si>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</si>
  <si>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</si>
  <si>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</si>
  <si>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</si>
  <si>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</si>
  <si>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</si>
  <si>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</si>
  <si>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</si>
  <si>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</si>
  <si>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</si>
  <si>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</si>
  <si>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</si>
  <si>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</si>
  <si>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</si>
  <si>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</si>
  <si>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</si>
  <si>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</si>
  <si>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</si>
  <si>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</si>
  <si>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</si>
  <si>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</si>
  <si>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</si>
  <si>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</si>
  <si>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</si>
  <si>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</si>
  <si>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</si>
  <si>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</si>
  <si>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</si>
  <si>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</si>
  <si>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</si>
  <si>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</si>
  <si>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</si>
  <si>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</si>
  <si>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</si>
  <si>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</si>
  <si>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</si>
  <si>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</si>
  <si>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</si>
  <si>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</si>
  <si>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</si>
  <si>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</si>
  <si>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</si>
  <si>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</si>
  <si>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</si>
  <si>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</si>
  <si>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</si>
  <si>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</si>
  <si>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</si>
  <si>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</si>
  <si>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</si>
  <si>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</si>
  <si>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</si>
  <si>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</si>
  <si>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</si>
  <si>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</si>
  <si>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</si>
  <si>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</si>
  <si>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</si>
  <si>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</si>
  <si>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</si>
  <si>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</si>
  <si>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</si>
  <si>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</si>
  <si>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</si>
  <si>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</si>
  <si>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</si>
  <si>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</si>
  <si>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</si>
  <si>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</si>
  <si>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</si>
  <si>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</si>
  <si>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</si>
  <si>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</si>
  <si>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</si>
  <si>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</si>
  <si>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</si>
  <si>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</si>
  <si>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</si>
  <si>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</si>
  <si>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</si>
  <si>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</si>
  <si>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</si>
  <si>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</si>
  <si>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</si>
  <si>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</si>
  <si>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</si>
  <si>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</si>
  <si>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</si>
  <si>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</si>
  <si>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</si>
  <si>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</si>
  <si>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</si>
  <si>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</si>
  <si>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</si>
  <si>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</si>
  <si>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</si>
  <si>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</si>
  <si>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</si>
  <si>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</si>
  <si>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</si>
  <si>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</si>
  <si>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</si>
  <si>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</si>
  <si>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</si>
  <si>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</si>
  <si>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</si>
  <si>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</si>
  <si>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</si>
  <si>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</si>
  <si>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</si>
  <si>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</si>
  <si>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</si>
  <si>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</si>
  <si>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</si>
  <si>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</si>
  <si>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</si>
  <si>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</si>
  <si>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</si>
  <si>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</si>
  <si>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</si>
  <si>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</si>
  <si>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</si>
  <si>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</si>
  <si>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</si>
  <si>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</si>
  <si>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</si>
  <si>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</si>
  <si>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</si>
  <si>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</si>
  <si>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</si>
  <si>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</si>
  <si>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</si>
  <si>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</si>
  <si>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</si>
  <si>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</si>
  <si>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</si>
  <si>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</si>
  <si>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</si>
  <si>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</si>
  <si>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</si>
  <si>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</si>
  <si>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</si>
  <si>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</si>
  <si>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</si>
  <si>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</si>
  <si>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</si>
  <si>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</si>
  <si>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</si>
  <si>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</si>
  <si>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</si>
  <si>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</si>
  <si>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</si>
  <si>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</si>
  <si>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</si>
  <si>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</si>
  <si>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</si>
  <si>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</si>
  <si>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</si>
  <si>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</si>
  <si>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</si>
  <si>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</si>
  <si>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</si>
  <si>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</si>
  <si>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</si>
  <si>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</si>
  <si>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</si>
  <si>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</si>
  <si>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</si>
  <si>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</si>
  <si>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</si>
  <si>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</si>
  <si>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</si>
  <si>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</si>
  <si>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</si>
  <si>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</si>
  <si>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</si>
  <si>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</si>
  <si>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</si>
  <si>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</si>
  <si>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</si>
  <si>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</si>
  <si>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</si>
  <si>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</si>
  <si>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</si>
  <si>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</si>
  <si>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</si>
  <si>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</si>
  <si>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</si>
  <si>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</si>
  <si>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</si>
  <si>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</si>
  <si>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</si>
  <si>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</si>
  <si>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</si>
  <si>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</si>
  <si>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</si>
  <si>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</si>
  <si>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</si>
  <si>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</si>
  <si>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</si>
  <si>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</si>
  <si>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</si>
  <si>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</si>
  <si>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</si>
  <si>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</si>
  <si>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</si>
  <si>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</si>
  <si>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</si>
  <si>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</si>
  <si>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</si>
  <si>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</si>
  <si>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</si>
  <si>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</si>
  <si>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</si>
  <si>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</si>
  <si>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</si>
  <si>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</si>
  <si>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</si>
  <si>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</si>
  <si>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</si>
  <si>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</si>
  <si>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</si>
  <si>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</si>
  <si>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</si>
  <si>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</si>
  <si>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</si>
  <si>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</si>
  <si>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</si>
  <si>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</si>
  <si>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</si>
  <si>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</si>
  <si>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</si>
  <si>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</si>
  <si>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</si>
  <si>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</si>
  <si>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</si>
  <si>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</si>
  <si>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</si>
  <si>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</si>
  <si>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</si>
  <si>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</si>
  <si>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</si>
  <si>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</si>
  <si>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</si>
  <si>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</si>
  <si>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</si>
  <si>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</si>
  <si>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</si>
  <si>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</si>
  <si>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</si>
  <si>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</si>
  <si>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</si>
  <si>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</si>
  <si>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</si>
  <si>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</si>
  <si>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</si>
  <si>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</si>
  <si>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</si>
  <si>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</si>
  <si>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</si>
  <si>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</si>
  <si>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</si>
  <si>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</si>
  <si>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</si>
  <si>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</si>
  <si>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</si>
  <si>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</si>
  <si>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</si>
  <si>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</si>
  <si>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</si>
  <si>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</si>
  <si>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</si>
  <si>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</si>
  <si>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</si>
  <si>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</si>
  <si>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</si>
  <si>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</si>
  <si>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</si>
  <si>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</si>
  <si>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</si>
  <si>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</si>
  <si>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</si>
  <si>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</si>
  <si>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</si>
  <si>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</si>
  <si>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</si>
  <si>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</si>
  <si>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</si>
  <si>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</si>
  <si>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</si>
  <si>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</si>
  <si>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</si>
  <si>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</si>
  <si>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</si>
  <si>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</si>
  <si>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</si>
  <si>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</si>
  <si>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</si>
  <si>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</si>
  <si>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</si>
  <si>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</si>
  <si>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</si>
  <si>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</si>
  <si>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</si>
  <si>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</si>
  <si>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</si>
  <si>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</si>
  <si>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</si>
  <si>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</si>
  <si>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</si>
  <si>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</si>
  <si>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</si>
  <si>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</si>
  <si>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</si>
  <si>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</si>
  <si>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</si>
  <si>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</si>
  <si>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</si>
  <si>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</si>
  <si>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</si>
  <si>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</si>
  <si>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</si>
  <si>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</si>
  <si>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</si>
  <si>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</si>
  <si>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</si>
  <si>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</si>
  <si>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</si>
  <si>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</si>
  <si>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</si>
  <si>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</si>
  <si>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</si>
  <si>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</si>
  <si>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</si>
  <si>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</si>
  <si>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</si>
  <si>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</si>
  <si>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</si>
  <si>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</si>
  <si>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</si>
  <si>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</si>
  <si>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</si>
  <si>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</si>
  <si>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</si>
  <si>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</si>
  <si>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</si>
  <si>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</si>
  <si>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</si>
  <si>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</si>
  <si>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</si>
  <si>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</si>
  <si>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</si>
  <si>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</si>
  <si>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</si>
  <si>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</si>
  <si>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</si>
  <si>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</si>
  <si>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</si>
  <si>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</si>
  <si>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</si>
  <si>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</si>
  <si>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</si>
  <si>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</si>
  <si>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</si>
  <si>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</si>
  <si>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</si>
  <si>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</si>
  <si>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</si>
  <si>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</si>
  <si>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</si>
  <si>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</si>
  <si>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</si>
  <si>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</si>
  <si>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</si>
  <si>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</si>
  <si>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</si>
  <si>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</si>
  <si>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</si>
  <si>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</si>
  <si>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</si>
  <si>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</si>
  <si>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</si>
  <si>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</si>
  <si>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</si>
  <si>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</si>
  <si>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</si>
  <si>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</si>
  <si>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</si>
  <si>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</si>
  <si>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</si>
  <si>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</si>
  <si>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</si>
  <si>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</si>
  <si>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</si>
  <si>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</si>
  <si>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</si>
  <si>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</si>
  <si>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</si>
  <si>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</si>
  <si>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</si>
  <si>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</si>
  <si>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</si>
  <si>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</si>
  <si>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</si>
  <si>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</si>
  <si>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</si>
  <si>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</si>
  <si>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</si>
  <si>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</si>
  <si>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</si>
  <si>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</si>
  <si>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</si>
  <si>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</si>
  <si>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</si>
  <si>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</si>
  <si>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</si>
  <si>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</si>
  <si>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</si>
  <si>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</si>
  <si>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</si>
  <si>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</si>
  <si>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</si>
  <si>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</si>
  <si>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</si>
  <si>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</si>
  <si>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</si>
  <si>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</si>
  <si>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</si>
  <si>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</si>
  <si>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</si>
  <si>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</si>
  <si>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</si>
  <si>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</si>
  <si>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</si>
  <si>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</si>
  <si>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</si>
  <si>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</si>
  <si>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</si>
  <si>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</si>
  <si>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</si>
  <si>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</si>
  <si>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</si>
  <si>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</si>
  <si>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</si>
  <si>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</si>
  <si>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</si>
  <si>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</si>
  <si>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</si>
  <si>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</si>
  <si>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</si>
  <si>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</si>
  <si>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</si>
  <si>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</si>
  <si>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</si>
  <si>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</si>
  <si>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</si>
  <si>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</si>
  <si>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</si>
  <si>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</si>
  <si>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</si>
  <si>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</si>
  <si>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</si>
  <si>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</si>
  <si>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</si>
  <si>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</si>
  <si>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</si>
  <si>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</si>
  <si>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</si>
  <si>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</si>
  <si>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</si>
  <si>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</si>
  <si>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</si>
  <si>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</si>
  <si>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</si>
  <si>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</si>
  <si>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</si>
  <si>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</si>
  <si>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</si>
  <si>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</si>
  <si>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</si>
  <si>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</si>
  <si>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</si>
  <si>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</si>
  <si>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</si>
  <si>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</si>
  <si>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</si>
  <si>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</si>
  <si>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</si>
  <si>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</si>
  <si>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</si>
  <si>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</si>
  <si>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</si>
  <si>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</si>
  <si>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</si>
  <si>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</si>
  <si>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</si>
  <si>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</si>
  <si>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</si>
  <si>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</si>
  <si>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</si>
  <si>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</si>
  <si>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</si>
  <si>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</si>
  <si>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</si>
  <si>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</si>
  <si>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</si>
  <si>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</si>
  <si>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</si>
  <si>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</si>
  <si>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</si>
  <si>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</si>
  <si>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</si>
  <si>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</si>
  <si>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</si>
  <si>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</si>
  <si>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</si>
  <si>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</si>
  <si>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</si>
  <si>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</si>
  <si>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</si>
  <si>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</si>
  <si>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</si>
  <si>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</si>
  <si>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</si>
  <si>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</si>
  <si>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</si>
  <si>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</si>
  <si>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</si>
  <si>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</si>
  <si>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</si>
  <si>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</si>
  <si>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</si>
  <si>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</si>
  <si>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</si>
  <si>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</si>
  <si>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</si>
  <si>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</si>
  <si>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</si>
  <si>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</si>
  <si>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</si>
  <si>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</si>
  <si>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</si>
  <si>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</si>
  <si>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</si>
  <si>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</si>
  <si>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</si>
  <si>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</si>
  <si>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</si>
  <si>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</si>
  <si>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</si>
  <si>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</si>
  <si>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</si>
  <si>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</si>
  <si>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</si>
  <si>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</si>
  <si>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</si>
  <si>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</si>
  <si>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</si>
  <si>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</si>
  <si>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</si>
  <si>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</si>
  <si>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</si>
  <si>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</si>
  <si>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</si>
  <si>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</si>
  <si>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</si>
  <si>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</si>
  <si>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</si>
  <si>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</si>
  <si>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</si>
  <si>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</si>
  <si>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</si>
  <si>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</si>
  <si>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</si>
  <si>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</si>
  <si>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</si>
  <si>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</si>
  <si>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</si>
  <si>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</si>
  <si>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</si>
  <si>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</si>
  <si>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</si>
  <si>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</si>
  <si>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</si>
  <si>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</si>
  <si>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</si>
  <si>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</si>
  <si>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</si>
  <si>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</si>
  <si>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</si>
  <si>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</si>
  <si>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</si>
  <si>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</si>
  <si>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</si>
  <si>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</si>
  <si>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</si>
  <si>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</si>
  <si>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</si>
  <si>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</si>
  <si>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</si>
  <si>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</si>
  <si>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</si>
  <si>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</si>
  <si>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</si>
  <si>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</si>
  <si>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</si>
  <si>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</si>
  <si>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</si>
  <si>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</si>
  <si>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</si>
  <si>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</si>
  <si>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</si>
  <si>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</si>
  <si>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</si>
  <si>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</si>
  <si>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</si>
  <si>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</si>
  <si>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</si>
  <si>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</si>
  <si>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</si>
  <si>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</si>
  <si>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</si>
  <si>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</si>
  <si>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</si>
  <si>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</si>
  <si>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</si>
  <si>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</si>
  <si>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</si>
  <si>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</si>
  <si>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</si>
  <si>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</si>
  <si>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</si>
  <si>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</si>
  <si>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</si>
  <si>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</si>
  <si>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</si>
  <si>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</si>
  <si>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</si>
  <si>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</si>
  <si>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</si>
  <si>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</si>
  <si>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</si>
  <si>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</si>
  <si>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</si>
  <si>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</si>
  <si>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</si>
  <si>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</si>
  <si>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</si>
  <si>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</si>
  <si>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</si>
  <si>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</si>
  <si>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</si>
  <si>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</si>
  <si>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</si>
  <si>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</si>
  <si>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</si>
  <si>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</si>
  <si>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</si>
  <si>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</si>
  <si>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</si>
  <si>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</si>
  <si>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</si>
  <si>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</si>
  <si>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</si>
  <si>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</si>
  <si>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</si>
  <si>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</si>
  <si>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</si>
  <si>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</si>
  <si>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</si>
  <si>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</si>
  <si>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</si>
  <si>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</si>
  <si>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</si>
  <si>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</si>
  <si>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</si>
  <si>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</si>
  <si>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</si>
  <si>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</si>
  <si>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</si>
  <si>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</si>
  <si>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</si>
  <si>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</si>
  <si>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</si>
  <si>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</si>
  <si>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</si>
  <si>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</si>
  <si>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</si>
  <si>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</si>
  <si>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</si>
  <si>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</si>
  <si>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</si>
  <si>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</si>
  <si>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</si>
  <si>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</si>
  <si>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</si>
  <si>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</si>
  <si>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</si>
  <si>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</si>
  <si>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</si>
  <si>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</si>
  <si>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</si>
  <si>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</si>
  <si>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</si>
  <si>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</si>
  <si>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</si>
  <si>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</si>
  <si>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</si>
  <si>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</si>
  <si>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</si>
  <si>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</si>
  <si>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</si>
  <si>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</si>
  <si>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</si>
  <si>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</si>
  <si>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</si>
  <si>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</si>
  <si>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</si>
  <si>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</si>
  <si>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</si>
  <si>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</si>
  <si>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</si>
  <si>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</si>
  <si>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</si>
  <si>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</si>
  <si>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</si>
  <si>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</si>
  <si>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</si>
  <si>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</si>
  <si>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</si>
  <si>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</si>
  <si>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</si>
  <si>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</si>
  <si>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</si>
  <si>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</si>
  <si>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</si>
  <si>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</si>
  <si>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</si>
  <si>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</si>
  <si>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</si>
  <si>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</si>
  <si>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</si>
  <si>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</si>
  <si>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</si>
  <si>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</si>
  <si>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</si>
  <si>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</si>
  <si>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</si>
  <si>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</si>
  <si>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</si>
  <si>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</si>
  <si>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</si>
  <si>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</si>
  <si>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</si>
  <si>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</si>
  <si>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</si>
  <si>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</si>
  <si>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</si>
  <si>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</si>
  <si>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</si>
  <si>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</si>
  <si>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</si>
  <si>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</si>
  <si>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</si>
  <si>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</si>
  <si>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</si>
  <si>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</si>
  <si>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</si>
  <si>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</si>
  <si>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</si>
  <si>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</si>
  <si>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</si>
  <si>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</si>
  <si>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</si>
  <si>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</si>
  <si>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</si>
  <si>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</si>
  <si>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</si>
  <si>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</si>
  <si>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</si>
  <si>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</si>
  <si>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</si>
  <si>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</si>
  <si>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</si>
  <si>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</si>
  <si>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</si>
  <si>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</si>
  <si>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</si>
  <si>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</si>
  <si>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</si>
  <si>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</si>
  <si>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</si>
  <si>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</si>
  <si>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</si>
  <si>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</si>
  <si>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</si>
  <si>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</si>
  <si>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</si>
  <si>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</si>
  <si>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</si>
  <si>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</si>
  <si>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</si>
  <si>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</si>
  <si>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</si>
  <si>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</si>
  <si>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</si>
  <si>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</si>
  <si>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</si>
  <si>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</si>
  <si>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</si>
  <si>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</si>
  <si>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</si>
  <si>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</si>
  <si>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</si>
  <si>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</si>
  <si>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</si>
  <si>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</si>
  <si>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</si>
  <si>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</si>
  <si>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</si>
  <si>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</si>
  <si>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</si>
  <si>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</si>
  <si>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</si>
  <si>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</si>
  <si>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</si>
  <si>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</si>
  <si>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</si>
  <si>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</si>
  <si>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</si>
  <si>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</si>
  <si>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</si>
  <si>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</si>
  <si>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</si>
  <si>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</si>
  <si>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</si>
  <si>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</si>
  <si>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</si>
  <si>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</si>
  <si>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</si>
  <si>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</si>
  <si>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</si>
  <si>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</si>
  <si>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</si>
  <si>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</si>
  <si>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</si>
  <si>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</si>
  <si>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</si>
  <si>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</si>
  <si>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</si>
  <si>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</si>
  <si>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</si>
  <si>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</si>
  <si>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</si>
  <si>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</si>
  <si>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</si>
  <si>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</si>
  <si>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</si>
  <si>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</si>
  <si>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</si>
  <si>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</si>
  <si>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</si>
  <si>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</si>
  <si>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</si>
  <si>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</si>
  <si>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</si>
  <si>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</si>
  <si>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</si>
  <si>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</si>
  <si>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</si>
  <si>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</si>
  <si>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</si>
  <si>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</si>
  <si>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</si>
  <si>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</si>
  <si>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</si>
  <si>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</si>
  <si>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</si>
  <si>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</si>
  <si>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</si>
  <si>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</si>
  <si>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</si>
  <si>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</si>
  <si>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</si>
  <si>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</si>
  <si>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</si>
  <si>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</si>
  <si>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</si>
  <si>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</si>
  <si>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</si>
  <si>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</si>
  <si>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</si>
  <si>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</si>
  <si>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</si>
  <si>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</si>
  <si>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</si>
  <si>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</si>
  <si>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</si>
  <si>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</si>
  <si>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</si>
  <si>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</si>
  <si>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</si>
  <si>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</si>
  <si>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</si>
  <si>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</si>
  <si>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</si>
  <si>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</si>
  <si>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</si>
  <si>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</si>
  <si>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</si>
  <si>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</si>
  <si>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</si>
  <si>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</si>
  <si>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</si>
  <si>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</si>
  <si>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</si>
  <si>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</si>
  <si>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</si>
  <si>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</si>
  <si>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</si>
  <si>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</si>
  <si>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</si>
  <si>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</si>
  <si>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</si>
  <si>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</si>
  <si>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</si>
  <si>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</si>
  <si>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</si>
  <si>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</si>
  <si>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</si>
  <si>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</si>
  <si>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</si>
  <si>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</si>
  <si>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</si>
  <si>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</si>
  <si>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</si>
  <si>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</si>
  <si>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</si>
  <si>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</si>
  <si>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</si>
  <si>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</si>
  <si>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</si>
  <si>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</si>
  <si>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</si>
  <si>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</si>
  <si>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</si>
  <si>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</si>
  <si>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</si>
  <si>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</si>
  <si>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</si>
  <si>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</si>
  <si>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</si>
  <si>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</si>
  <si>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</si>
  <si>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</si>
  <si>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</si>
  <si>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</si>
  <si>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</si>
  <si>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</si>
  <si>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</si>
  <si>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</si>
  <si>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</si>
  <si>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</si>
  <si>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</si>
  <si>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</si>
  <si>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</si>
  <si>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</si>
  <si>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</si>
  <si>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</si>
  <si>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</si>
  <si>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</si>
  <si>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</si>
  <si>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</si>
  <si>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</si>
  <si>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</si>
  <si>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</si>
  <si>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</si>
  <si>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</si>
  <si>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</si>
  <si>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</si>
  <si>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</si>
  <si>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</si>
  <si>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</si>
  <si>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</si>
  <si>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</si>
  <si>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</si>
  <si>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</si>
  <si>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</si>
  <si>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</si>
  <si>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</si>
  <si>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</si>
  <si>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</si>
  <si>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</si>
  <si>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</si>
  <si>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</si>
  <si>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</si>
  <si>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</si>
  <si>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</si>
  <si>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</si>
  <si>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</si>
  <si>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</si>
  <si>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</si>
  <si>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</si>
  <si>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</si>
  <si>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</si>
  <si>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</si>
  <si>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</si>
  <si>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</si>
  <si>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</si>
  <si>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</si>
  <si>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</si>
  <si>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</si>
  <si>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</si>
  <si>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</si>
  <si>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</si>
  <si>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</si>
  <si>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</si>
  <si>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</si>
  <si>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</si>
  <si>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</si>
  <si>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</si>
  <si>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</si>
  <si>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</si>
  <si>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</si>
  <si>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</si>
  <si>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</si>
  <si>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</si>
  <si>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</si>
  <si>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</si>
  <si>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</si>
  <si>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</si>
  <si>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</si>
  <si>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</si>
  <si>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</si>
  <si>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</si>
  <si>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</si>
  <si>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</si>
  <si>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</si>
  <si>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</si>
  <si>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</si>
  <si>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</si>
  <si>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</si>
  <si>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</si>
  <si>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</si>
  <si>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</si>
  <si>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</si>
  <si>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</si>
  <si>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</si>
  <si>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</si>
  <si>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</si>
  <si>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</si>
  <si>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</si>
  <si>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</si>
  <si>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</si>
  <si>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</si>
  <si>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</si>
  <si>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</si>
  <si>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</si>
  <si>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</si>
  <si>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</si>
  <si>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</si>
  <si>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</si>
  <si>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</si>
  <si>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</si>
  <si>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</si>
  <si>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</si>
  <si>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</si>
  <si>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</si>
  <si>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</si>
  <si>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</si>
  <si>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</si>
  <si>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</si>
  <si>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</si>
  <si>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</si>
  <si>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</si>
  <si>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</si>
  <si>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</si>
  <si>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</si>
  <si>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</si>
  <si>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</si>
  <si>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</si>
  <si>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</si>
  <si>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</si>
  <si>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</si>
  <si>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</si>
  <si>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</si>
  <si>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</si>
  <si>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</si>
  <si>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</si>
  <si>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</si>
  <si>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</si>
  <si>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</si>
  <si>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</si>
  <si>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</si>
  <si>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</si>
  <si>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</si>
  <si>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</si>
  <si>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</si>
  <si>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</si>
  <si>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</si>
  <si>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</si>
  <si>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</si>
  <si>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</si>
  <si>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</si>
  <si>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</si>
  <si>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</si>
  <si>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</si>
  <si>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</si>
  <si>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</si>
  <si>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</si>
  <si>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</si>
  <si>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</si>
  <si>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</si>
  <si>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</si>
  <si>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</si>
  <si>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</si>
  <si>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</si>
  <si>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</si>
  <si>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</si>
  <si>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</si>
  <si>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</si>
  <si>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</si>
  <si>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</si>
  <si>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</si>
  <si>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</si>
  <si>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</si>
  <si>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</si>
  <si>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</si>
  <si>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</si>
  <si>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</si>
  <si>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</si>
  <si>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</si>
  <si>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</si>
  <si>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</si>
  <si>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</si>
  <si>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</si>
  <si>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</si>
  <si>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</si>
  <si>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</si>
  <si>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</si>
  <si>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</si>
  <si>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</si>
  <si>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</si>
  <si>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</si>
  <si>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</si>
  <si>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</si>
  <si>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</si>
  <si>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</si>
  <si>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</si>
  <si>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</si>
  <si>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</si>
  <si>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</si>
  <si>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</si>
  <si>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</si>
  <si>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</si>
  <si>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</si>
  <si>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</si>
  <si>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</si>
  <si>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</si>
  <si>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</si>
  <si>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</si>
  <si>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</si>
  <si>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</si>
  <si>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</si>
  <si>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</si>
  <si>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</si>
  <si>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</si>
  <si>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</si>
  <si>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</si>
  <si>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</si>
  <si>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</si>
  <si>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</si>
  <si>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</si>
  <si>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</si>
  <si>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</si>
  <si>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</si>
  <si>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</si>
  <si>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</si>
  <si>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</si>
  <si>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</si>
  <si>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</si>
  <si>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</si>
  <si>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</si>
  <si>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</si>
  <si>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</si>
  <si>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</si>
  <si>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</si>
  <si>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</si>
  <si>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</si>
  <si>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</si>
  <si>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</si>
  <si>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</si>
  <si>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</si>
  <si>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</si>
  <si>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</si>
  <si>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</si>
  <si>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</si>
  <si>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</si>
  <si>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</si>
  <si>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</si>
  <si>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</si>
  <si>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</si>
  <si>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</si>
  <si>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</si>
  <si>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</si>
  <si>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</si>
  <si>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</si>
  <si>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</si>
  <si>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</si>
  <si>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</si>
  <si>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</si>
  <si>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</si>
  <si>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</si>
  <si>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</si>
  <si>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</si>
  <si>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</si>
  <si>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</si>
  <si>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</si>
  <si>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</si>
  <si>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</si>
  <si>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</si>
  <si>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</si>
  <si>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</si>
  <si>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</si>
  <si>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</si>
  <si>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</si>
  <si>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</si>
  <si>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</si>
  <si>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</si>
  <si>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</si>
  <si>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</si>
  <si>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</si>
  <si>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</si>
  <si>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</si>
  <si>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</si>
  <si>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</si>
  <si>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</si>
  <si>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</si>
  <si>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</si>
  <si>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</si>
  <si>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</si>
  <si>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</si>
  <si>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</si>
  <si>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</si>
  <si>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</si>
  <si>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</si>
  <si>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</si>
  <si>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</si>
  <si>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</si>
  <si>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</si>
  <si>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</si>
  <si>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</si>
  <si>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</si>
  <si>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</si>
  <si>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</si>
  <si>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</si>
  <si>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</si>
  <si>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</si>
  <si>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</si>
  <si>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</si>
  <si>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</si>
  <si>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</si>
  <si>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</si>
  <si>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</si>
  <si>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</si>
  <si>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</si>
  <si>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</si>
  <si>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</si>
  <si>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</si>
  <si>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</si>
  <si>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</si>
  <si>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</si>
  <si>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</si>
  <si>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</si>
  <si>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</si>
  <si>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</si>
  <si>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</si>
  <si>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</si>
  <si>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</si>
  <si>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</si>
  <si>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</si>
  <si>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</si>
  <si>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</si>
  <si>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</si>
  <si>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</si>
  <si>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</si>
  <si>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</si>
  <si>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</si>
  <si>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</si>
  <si>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</si>
  <si>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</si>
  <si>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</si>
  <si>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</si>
  <si>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</si>
  <si>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</si>
  <si>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</si>
  <si>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</si>
  <si>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</si>
  <si>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</si>
  <si>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</si>
  <si>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</si>
  <si>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</si>
  <si>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</si>
  <si>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</si>
  <si>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</si>
  <si>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</si>
  <si>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</si>
  <si>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</si>
  <si>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</si>
  <si>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</si>
  <si>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</si>
  <si>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</si>
  <si>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</si>
  <si>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</si>
  <si>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</si>
  <si>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</si>
  <si>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</si>
  <si>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</si>
  <si>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</si>
  <si>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</si>
  <si>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</si>
  <si>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</si>
  <si>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</si>
  <si>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</si>
  <si>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</si>
  <si>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</si>
  <si>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</si>
  <si>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</si>
  <si>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</si>
  <si>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</si>
  <si>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</si>
  <si>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</si>
  <si>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</si>
  <si>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</si>
  <si>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</si>
  <si>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</si>
  <si>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</si>
  <si>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</si>
  <si>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</si>
  <si>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</si>
  <si>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</si>
  <si>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</si>
  <si>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</si>
  <si>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</si>
  <si>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</si>
  <si>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</si>
  <si>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</si>
  <si>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</si>
  <si>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</si>
  <si>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</si>
  <si>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</si>
  <si>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</si>
  <si>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</si>
  <si>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</si>
  <si>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</si>
  <si>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</si>
  <si>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</si>
  <si>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</si>
  <si>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</si>
  <si>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</si>
  <si>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</si>
  <si>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</si>
  <si>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</si>
  <si>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</si>
  <si>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</si>
  <si>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</si>
  <si>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</si>
  <si>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</si>
  <si>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</si>
  <si>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</si>
  <si>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</si>
  <si>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</si>
  <si>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</si>
  <si>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</si>
  <si>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</si>
  <si>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</si>
  <si>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</si>
  <si>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</si>
  <si>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</si>
  <si>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</si>
  <si>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</si>
  <si>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</si>
  <si>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</si>
  <si>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</si>
  <si>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</si>
  <si>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</si>
  <si>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</si>
  <si>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</si>
  <si>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</si>
  <si>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</si>
  <si>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</si>
  <si>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</si>
  <si>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</si>
  <si>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</si>
  <si>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</si>
  <si>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</si>
  <si>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</si>
  <si>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</si>
  <si>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</si>
  <si>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</si>
  <si>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</si>
  <si>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</si>
  <si>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</si>
  <si>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</si>
  <si>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</si>
  <si>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</si>
  <si>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</si>
  <si>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</si>
  <si>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</si>
  <si>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</si>
  <si>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</si>
  <si>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</si>
  <si>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</si>
  <si>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</si>
  <si>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</si>
  <si>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</si>
  <si>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</si>
  <si>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</si>
  <si>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</si>
  <si>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</si>
  <si>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</si>
  <si>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</si>
  <si>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</si>
  <si>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</si>
  <si>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</si>
  <si>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</si>
  <si>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</si>
  <si>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</si>
  <si>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</si>
  <si>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</si>
  <si>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</si>
  <si>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</si>
  <si>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</si>
  <si>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</si>
  <si>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</si>
  <si>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</si>
  <si>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</si>
  <si>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</si>
  <si>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</si>
  <si>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</si>
  <si>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</si>
  <si>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</si>
  <si>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</si>
  <si>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</si>
  <si>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</si>
  <si>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</si>
  <si>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</si>
  <si>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</si>
  <si>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</si>
  <si>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</si>
  <si>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</si>
  <si>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</si>
  <si>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</si>
  <si>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</si>
  <si>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</si>
  <si>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</si>
  <si>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</si>
  <si>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</si>
  <si>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</si>
  <si>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</si>
  <si>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</si>
  <si>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</si>
  <si>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</si>
  <si>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</si>
  <si>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</si>
  <si>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</si>
  <si>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</si>
  <si>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</si>
  <si>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</si>
  <si>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</si>
  <si>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</si>
  <si>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</si>
  <si>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</si>
  <si>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</si>
  <si>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</si>
  <si>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</si>
  <si>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</si>
  <si>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</si>
  <si>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</si>
  <si>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</si>
  <si>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</si>
  <si>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</si>
  <si>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</si>
  <si>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</si>
  <si>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</si>
  <si>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</si>
  <si>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</si>
  <si>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</si>
  <si>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</si>
  <si>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</si>
  <si>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</si>
  <si>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</si>
  <si>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</si>
  <si>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</si>
  <si>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</si>
  <si>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</si>
  <si>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</si>
  <si>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</si>
  <si>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</si>
  <si>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</si>
  <si>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</si>
  <si>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</si>
  <si>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</si>
  <si>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</si>
  <si>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</si>
  <si>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</si>
  <si>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</si>
  <si>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</si>
  <si>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</si>
  <si>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</si>
  <si>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</si>
  <si>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</si>
  <si>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</si>
  <si>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</si>
  <si>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</si>
  <si>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</si>
  <si>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</si>
  <si>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</si>
  <si>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</si>
  <si>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</si>
  <si>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</si>
  <si>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</si>
  <si>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</si>
  <si>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</si>
  <si>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</si>
  <si>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</si>
  <si>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</si>
  <si>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</si>
  <si>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</si>
  <si>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</si>
  <si>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</si>
  <si>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</si>
  <si>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</si>
  <si>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</si>
  <si>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</si>
  <si>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</si>
  <si>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</si>
  <si>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</si>
  <si>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</si>
  <si>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</si>
  <si>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</si>
  <si>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</si>
  <si>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</si>
  <si>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</si>
  <si>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</si>
  <si>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</si>
  <si>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</si>
  <si>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</si>
  <si>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</si>
  <si>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</si>
  <si>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</si>
  <si>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</si>
  <si>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</si>
  <si>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</si>
  <si>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</si>
  <si>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</si>
  <si>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</si>
  <si>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</si>
  <si>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</si>
  <si>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</si>
  <si>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</si>
  <si>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</si>
  <si>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</si>
  <si>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</si>
  <si>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</si>
  <si>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</si>
  <si>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</si>
  <si>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</si>
  <si>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</si>
  <si>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</si>
  <si>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</si>
  <si>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</si>
  <si>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</si>
  <si>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</si>
  <si>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</si>
  <si>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</si>
  <si>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</si>
  <si>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</si>
  <si>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</si>
  <si>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</si>
  <si>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</si>
  <si>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</si>
  <si>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</si>
  <si>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</si>
  <si>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</si>
  <si>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</si>
  <si>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</si>
  <si>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</si>
  <si>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</si>
  <si>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</si>
  <si>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</si>
  <si>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</si>
  <si>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</si>
  <si>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</si>
  <si>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</si>
  <si>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</si>
  <si>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</si>
  <si>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</si>
  <si>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</si>
  <si>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</si>
  <si>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</si>
  <si>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</si>
  <si>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</si>
  <si>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</si>
  <si>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</si>
  <si>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</si>
  <si>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</si>
  <si>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</si>
  <si>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</si>
  <si>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</si>
  <si>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</si>
  <si>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</si>
  <si>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</si>
  <si>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</si>
  <si>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</si>
  <si>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</si>
  <si>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</si>
  <si>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</si>
  <si>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</si>
  <si>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</si>
  <si>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</si>
  <si>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</si>
  <si>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</si>
  <si>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</si>
  <si>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</si>
  <si>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</si>
  <si>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</si>
  <si>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</si>
  <si>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</si>
  <si>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</si>
  <si>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</si>
  <si>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</si>
  <si>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</si>
  <si>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</si>
  <si>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</si>
  <si>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</si>
  <si>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</si>
  <si>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</si>
  <si>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</si>
  <si>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</si>
  <si>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</si>
  <si>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</si>
  <si>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</si>
  <si>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</si>
  <si>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</si>
  <si>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</si>
  <si>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</si>
  <si>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</si>
  <si>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</si>
  <si>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</si>
  <si>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</si>
  <si>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</si>
  <si>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</si>
  <si>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</si>
  <si>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</si>
  <si>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</si>
  <si>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</si>
  <si>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</si>
  <si>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</si>
  <si>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</si>
  <si>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</si>
  <si>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</si>
  <si>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</si>
  <si>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</si>
  <si>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</si>
  <si>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</si>
  <si>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</si>
  <si>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</si>
  <si>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</si>
  <si>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</si>
  <si>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</si>
  <si>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</si>
  <si>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</si>
  <si>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</si>
  <si>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</si>
  <si>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</si>
  <si>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</si>
  <si>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</si>
  <si>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</si>
  <si>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</si>
  <si>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</si>
  <si>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</si>
  <si>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</si>
  <si>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</si>
  <si>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</si>
  <si>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</si>
  <si>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</si>
  <si>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</si>
  <si>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</si>
  <si>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</si>
  <si>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</si>
  <si>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</si>
  <si>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</si>
  <si>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</si>
  <si>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</si>
  <si>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</si>
  <si>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</si>
  <si>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</si>
  <si>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</si>
  <si>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</si>
  <si>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</si>
  <si>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</si>
  <si>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</si>
  <si>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</si>
  <si>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</si>
  <si>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</si>
  <si>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</si>
  <si>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</si>
  <si>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</si>
  <si>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</si>
  <si>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</si>
  <si>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</si>
  <si>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</si>
  <si>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</si>
  <si>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</si>
  <si>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</si>
  <si>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</si>
  <si>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</si>
  <si>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</si>
  <si>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</si>
  <si>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</si>
  <si>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</si>
  <si>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</si>
  <si>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</si>
  <si>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</si>
  <si>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</si>
  <si>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</si>
  <si>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</si>
  <si>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</si>
  <si>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</si>
  <si>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</si>
  <si>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</si>
  <si>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</si>
  <si>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</si>
  <si>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</si>
  <si>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</si>
  <si>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</si>
  <si>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</si>
  <si>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</si>
  <si>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</si>
  <si>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</si>
  <si>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</si>
  <si>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</si>
  <si>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</si>
  <si>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</si>
  <si>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</si>
  <si>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</si>
  <si>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</si>
  <si>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</si>
  <si>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</si>
  <si>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</si>
  <si>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</si>
  <si>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</si>
  <si>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</si>
  <si>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</si>
  <si>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</si>
  <si>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</si>
  <si>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</si>
  <si>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</si>
  <si>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</si>
  <si>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</si>
  <si>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</si>
  <si>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</si>
  <si>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</si>
  <si>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</si>
  <si>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</si>
  <si>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</si>
  <si>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</si>
  <si>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</si>
  <si>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</si>
  <si>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</si>
  <si>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</si>
  <si>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</si>
  <si>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</si>
  <si>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</si>
  <si>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</si>
  <si>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</si>
  <si>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</si>
  <si>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</si>
  <si>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</si>
  <si>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</si>
  <si>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</si>
  <si>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</si>
  <si>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</si>
  <si>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</si>
  <si>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</si>
  <si>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</si>
  <si>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</si>
  <si>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</si>
  <si>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</si>
  <si>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</si>
  <si>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</si>
  <si>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</si>
  <si>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</si>
  <si>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</si>
  <si>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</si>
  <si>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</si>
  <si>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</si>
  <si>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</si>
  <si>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</si>
  <si>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</si>
  <si>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</si>
  <si>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</si>
  <si>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</si>
  <si>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</si>
  <si>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</si>
  <si>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</si>
  <si>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</si>
  <si>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</si>
  <si>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</si>
  <si>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</si>
  <si>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</si>
  <si>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</si>
  <si>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</si>
  <si>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</si>
  <si>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</si>
  <si>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</si>
  <si>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</si>
  <si>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</si>
  <si>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</si>
  <si>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</si>
  <si>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</si>
  <si>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</si>
  <si>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</si>
  <si>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</si>
  <si>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</si>
  <si>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</si>
  <si>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</si>
  <si>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</si>
  <si>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</si>
  <si>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</si>
  <si>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</si>
  <si>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</si>
  <si>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</si>
  <si>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</si>
  <si>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</si>
  <si>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</si>
  <si>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</si>
  <si>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</si>
  <si>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</si>
  <si>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</si>
  <si>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</si>
  <si>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</si>
  <si>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</si>
  <si>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</si>
  <si>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</si>
  <si>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</si>
  <si>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</si>
  <si>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</si>
  <si>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</si>
  <si>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</si>
  <si>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</si>
  <si>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</si>
  <si>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</si>
  <si>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</si>
  <si>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</si>
  <si>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</si>
  <si>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</si>
  <si>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</si>
  <si>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</si>
  <si>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</si>
  <si>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</si>
  <si>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</si>
  <si>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</si>
  <si>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</si>
  <si>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</si>
  <si>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</si>
  <si>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</si>
  <si>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</si>
  <si>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</si>
  <si>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</si>
  <si>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</si>
  <si>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</si>
  <si>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</si>
  <si>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</si>
  <si>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</si>
  <si>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</si>
  <si>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</si>
  <si>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</si>
  <si>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</si>
  <si>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</si>
  <si>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</si>
  <si>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</si>
  <si>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</si>
  <si>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</si>
  <si>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</si>
  <si>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</si>
  <si>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</si>
  <si>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</si>
  <si>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</si>
  <si>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</si>
  <si>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</si>
  <si>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</si>
  <si>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</si>
  <si>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</si>
  <si>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</si>
  <si>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</si>
  <si>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</si>
  <si>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</si>
  <si>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</si>
  <si>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</si>
  <si>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</si>
  <si>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</si>
  <si>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</si>
  <si>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</si>
  <si>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</si>
  <si>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</si>
  <si>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</si>
  <si>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</si>
  <si>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</si>
  <si>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</si>
  <si>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</si>
  <si>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</si>
  <si>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</si>
  <si>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</si>
  <si>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</si>
  <si>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</si>
  <si>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</si>
  <si>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</si>
  <si>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</si>
  <si>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</si>
  <si>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</si>
  <si>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</si>
  <si>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</si>
  <si>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</si>
  <si>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</si>
  <si>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</si>
  <si>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</si>
  <si>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</si>
  <si>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</si>
  <si>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</si>
  <si>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</si>
  <si>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</si>
  <si>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</si>
  <si>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</si>
  <si>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</si>
  <si>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</si>
  <si>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</si>
  <si>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</si>
  <si>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</si>
  <si>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</si>
  <si>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</si>
  <si>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</si>
  <si>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</si>
  <si>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</si>
  <si>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</si>
  <si>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</si>
  <si>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</si>
  <si>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</si>
  <si>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</si>
  <si>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</si>
  <si>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</si>
  <si>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</si>
  <si>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</si>
  <si>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</si>
  <si>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</si>
  <si>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</si>
  <si>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</si>
  <si>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</si>
  <si>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</si>
  <si>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</si>
  <si>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</si>
  <si>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</si>
  <si>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</si>
  <si>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</si>
  <si>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</si>
  <si>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</si>
  <si>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</si>
  <si>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</si>
  <si>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</si>
  <si>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</si>
  <si>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</si>
  <si>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</si>
  <si>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</si>
  <si>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</si>
  <si>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</si>
  <si>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</si>
  <si>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</si>
  <si>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</si>
  <si>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</si>
  <si>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</si>
  <si>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</si>
  <si>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</si>
  <si>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</si>
  <si>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</si>
  <si>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</si>
  <si>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</si>
  <si>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</si>
  <si>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</si>
  <si>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</si>
  <si>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</si>
  <si>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</si>
  <si>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</si>
  <si>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</si>
  <si>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</si>
  <si>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</si>
  <si>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</si>
  <si>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</si>
  <si>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</si>
  <si>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</si>
  <si>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</si>
  <si>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</si>
  <si>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</si>
  <si>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</si>
  <si>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</si>
  <si>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</si>
  <si>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</si>
  <si>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</si>
  <si>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</si>
  <si>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</si>
  <si>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</si>
  <si>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</si>
  <si>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</si>
  <si>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</si>
  <si>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</si>
  <si>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</si>
  <si>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</si>
  <si>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</si>
  <si>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</si>
  <si>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</si>
  <si>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</si>
  <si>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</si>
  <si>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</si>
  <si>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</si>
  <si>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</si>
  <si>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</si>
  <si>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</si>
  <si>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</si>
  <si>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</si>
  <si>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</si>
  <si>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</si>
  <si>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</si>
  <si>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</si>
  <si>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</si>
  <si>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</si>
  <si>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</si>
  <si>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</si>
  <si>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</si>
  <si>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</si>
  <si>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</si>
  <si>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</si>
  <si>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</si>
  <si>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</si>
  <si>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</si>
  <si>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</si>
  <si>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</si>
  <si>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</si>
  <si>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</si>
  <si>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</si>
  <si>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</si>
  <si>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</si>
  <si>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</si>
  <si>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</si>
  <si>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</si>
  <si>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</si>
  <si>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</si>
  <si>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</si>
  <si>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</si>
  <si>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</si>
  <si>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</si>
  <si>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</si>
  <si>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</si>
  <si>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</si>
  <si>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</si>
  <si>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</si>
  <si>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</si>
  <si>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</si>
  <si>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</si>
  <si>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</si>
  <si>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</si>
  <si>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</si>
  <si>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</si>
  <si>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</si>
  <si>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</si>
  <si>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</si>
  <si>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</si>
  <si>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</si>
  <si>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</si>
  <si>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</si>
  <si>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</si>
  <si>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</si>
  <si>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</si>
  <si>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</si>
  <si>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</si>
  <si>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</si>
  <si>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</si>
  <si>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</si>
  <si>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</si>
  <si>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</si>
  <si>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</si>
  <si>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</si>
  <si>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</si>
  <si>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</si>
  <si>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</si>
  <si>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</si>
  <si>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</si>
  <si>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</si>
  <si>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</si>
  <si>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</si>
  <si>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</si>
  <si>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</si>
  <si>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</si>
  <si>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</si>
  <si>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</si>
  <si>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</si>
  <si>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</si>
  <si>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</si>
  <si>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</si>
  <si>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</si>
  <si>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</si>
  <si>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</si>
  <si>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</si>
  <si>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</si>
  <si>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</si>
  <si>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</si>
  <si>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</si>
  <si>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</si>
  <si>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</si>
  <si>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</si>
  <si>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</si>
  <si>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</si>
  <si>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</si>
  <si>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</si>
  <si>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</si>
  <si>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</si>
  <si>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</si>
  <si>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</si>
  <si>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</si>
  <si>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</si>
  <si>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</si>
  <si>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</si>
  <si>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</si>
  <si>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</si>
  <si>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</si>
  <si>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</si>
  <si>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</si>
  <si>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</si>
  <si>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</si>
  <si>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</si>
  <si>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</si>
  <si>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</si>
  <si>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</si>
  <si>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</si>
  <si>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</si>
  <si>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</si>
  <si>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</si>
  <si>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</si>
  <si>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</si>
  <si>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</si>
  <si>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</si>
  <si>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</si>
  <si>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</si>
  <si>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</si>
  <si>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</si>
  <si>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</si>
  <si>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</si>
  <si>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</si>
  <si>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</si>
  <si>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</si>
  <si>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</si>
  <si>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</si>
  <si>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</si>
  <si>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</si>
  <si>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</si>
  <si>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</si>
  <si>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</si>
  <si>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</si>
  <si>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</si>
  <si>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</si>
  <si>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</si>
  <si>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</si>
  <si>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</si>
  <si>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</si>
  <si>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</si>
  <si>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</si>
  <si>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</si>
  <si>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</si>
  <si>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</si>
  <si>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</si>
  <si>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</si>
  <si>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</si>
  <si>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</si>
  <si>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</si>
  <si>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</si>
  <si>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</si>
  <si>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</si>
  <si>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</si>
  <si>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</si>
  <si>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</si>
  <si>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</si>
  <si>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</si>
  <si>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</si>
  <si>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</si>
  <si>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</si>
  <si>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</si>
  <si>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</si>
  <si>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</si>
  <si>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</si>
  <si>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</si>
  <si>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</si>
  <si>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</si>
  <si>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</si>
  <si>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</si>
  <si>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</si>
  <si>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</si>
  <si>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</si>
  <si>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</si>
  <si>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</si>
  <si>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</si>
  <si>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</si>
  <si>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</si>
  <si>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</si>
  <si>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</si>
  <si>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</si>
  <si>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</si>
  <si>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</si>
  <si>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</si>
  <si>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</si>
  <si>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</si>
  <si>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</si>
  <si>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</si>
  <si>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</si>
  <si>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</si>
  <si>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</si>
  <si>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</si>
  <si>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</si>
  <si>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</si>
  <si>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</si>
  <si>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</si>
  <si>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</si>
  <si>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</si>
  <si>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</si>
  <si>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</si>
  <si>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</si>
  <si>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</si>
  <si>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</si>
  <si>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</si>
  <si>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</si>
  <si>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</si>
  <si>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</si>
  <si>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</si>
  <si>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</si>
  <si>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</si>
  <si>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</si>
  <si>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</si>
  <si>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</si>
  <si>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</si>
  <si>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</si>
  <si>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</si>
  <si>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</si>
  <si>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</si>
  <si>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</si>
  <si>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</si>
  <si>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</si>
  <si>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</si>
  <si>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</si>
  <si>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</si>
  <si>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</si>
  <si>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</si>
  <si>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</si>
  <si>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</si>
  <si>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</si>
  <si>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</si>
  <si>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</si>
  <si>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</si>
  <si>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</si>
  <si>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</si>
  <si>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</si>
  <si>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</si>
  <si>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</si>
  <si>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</si>
  <si>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</si>
  <si>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</si>
  <si>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</si>
  <si>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</si>
  <si>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</si>
  <si>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</si>
  <si>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</si>
  <si>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</si>
  <si>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</si>
  <si>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</si>
  <si>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</si>
  <si>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</si>
  <si>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</si>
  <si>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</si>
  <si>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</si>
  <si>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</si>
  <si>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</si>
  <si>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</si>
  <si>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</si>
  <si>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</si>
  <si>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</si>
  <si>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</si>
  <si>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</si>
  <si>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</si>
  <si>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</si>
  <si>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</si>
  <si>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</si>
  <si>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</si>
  <si>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</si>
  <si>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</si>
  <si>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</si>
  <si>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</si>
  <si>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</si>
  <si>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</si>
  <si>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</si>
  <si>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</si>
  <si>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</si>
  <si>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</si>
  <si>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</si>
  <si>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</si>
  <si>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</si>
  <si>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</si>
  <si>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</si>
  <si>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</si>
  <si>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</si>
  <si>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</si>
  <si>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</si>
  <si>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</si>
  <si>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</si>
  <si>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</si>
  <si>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</si>
  <si>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</si>
  <si>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</si>
  <si>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</si>
  <si>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</si>
  <si>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</si>
  <si>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</si>
  <si>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</si>
  <si>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</si>
  <si>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</si>
  <si>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</si>
  <si>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</si>
  <si>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</si>
  <si>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</si>
  <si>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</si>
  <si>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</si>
  <si>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</si>
  <si>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</si>
  <si>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</si>
  <si>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</si>
  <si>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</si>
  <si>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</si>
  <si>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</si>
  <si>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</si>
  <si>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</si>
  <si>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</si>
  <si>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</si>
  <si>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</si>
  <si>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</si>
  <si>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</si>
  <si>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</si>
  <si>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</si>
  <si>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</si>
  <si>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</si>
  <si>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</si>
  <si>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</si>
  <si>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</si>
  <si>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</si>
  <si>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</si>
  <si>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</si>
  <si>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</si>
  <si>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</si>
  <si>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</si>
  <si>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</si>
  <si>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</si>
  <si>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</si>
  <si>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</si>
  <si>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</si>
  <si>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</si>
  <si>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</si>
  <si>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</si>
  <si>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</si>
  <si>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</si>
  <si>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</si>
  <si>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</si>
  <si>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</si>
  <si>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</si>
  <si>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</si>
  <si>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</si>
  <si>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</si>
  <si>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</si>
  <si>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</si>
  <si>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</si>
  <si>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</si>
  <si>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</si>
  <si>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</si>
  <si>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</si>
  <si>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</si>
  <si>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</si>
  <si>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</si>
  <si>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</si>
  <si>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</si>
  <si>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</si>
  <si>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</si>
  <si>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</si>
  <si>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</si>
  <si>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</si>
  <si>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</si>
  <si>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</si>
  <si>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</si>
  <si>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</si>
  <si>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</si>
  <si>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</si>
  <si>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</si>
  <si>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</si>
  <si>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</si>
  <si>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</si>
  <si>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</si>
  <si>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</si>
  <si>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</si>
  <si>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</si>
  <si>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</si>
  <si>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</si>
  <si>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</si>
  <si>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</si>
  <si>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</si>
  <si>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</si>
  <si>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</si>
  <si>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</si>
  <si>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</si>
  <si>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</si>
  <si>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</si>
  <si>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</si>
  <si>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</si>
  <si>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</si>
  <si>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</si>
  <si>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</si>
  <si>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</si>
  <si>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</si>
  <si>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</si>
  <si>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</si>
  <si>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</si>
  <si>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</si>
  <si>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</si>
  <si>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</si>
  <si>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</si>
  <si>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</si>
  <si>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</si>
  <si>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</si>
  <si>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</si>
  <si>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</si>
  <si>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</si>
  <si>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</si>
  <si>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</si>
  <si>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</si>
  <si>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</si>
  <si>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</si>
  <si>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</si>
  <si>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</si>
  <si>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</si>
  <si>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</si>
  <si>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</si>
  <si>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</si>
  <si>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</si>
  <si>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</si>
  <si>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</si>
  <si>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</si>
  <si>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</si>
  <si>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</si>
  <si>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</si>
  <si>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</si>
  <si>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</si>
  <si>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</si>
  <si>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</si>
  <si>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</si>
  <si>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</si>
  <si>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</si>
  <si>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</si>
  <si>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</si>
  <si>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</si>
  <si>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</si>
  <si>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</si>
  <si>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</si>
  <si>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</si>
  <si>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</si>
  <si>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</si>
  <si>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</si>
  <si>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</si>
  <si>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</si>
  <si>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</si>
  <si>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</si>
  <si>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</si>
  <si>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</si>
  <si>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</si>
  <si>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</si>
  <si>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</si>
  <si>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</si>
  <si>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</si>
  <si>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</si>
  <si>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</si>
  <si>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</si>
  <si>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</si>
  <si>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</si>
  <si>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</si>
  <si>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</si>
  <si>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</si>
  <si>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</si>
  <si>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</si>
  <si>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</si>
  <si>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</si>
  <si>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</si>
  <si>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</si>
  <si>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</si>
  <si>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</si>
  <si>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</si>
  <si>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</si>
  <si>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</si>
  <si>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</si>
  <si>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</si>
  <si>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</si>
  <si>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</si>
  <si>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</si>
  <si>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</si>
  <si>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</si>
  <si>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</si>
  <si>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</si>
  <si>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</si>
  <si>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</si>
  <si>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</si>
  <si>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</si>
  <si>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</si>
  <si>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</si>
  <si>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</si>
  <si>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</si>
  <si>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</si>
  <si>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</si>
  <si>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</si>
  <si>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</si>
  <si>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</si>
  <si>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</si>
  <si>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</si>
  <si>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</si>
  <si>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</si>
  <si>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</si>
  <si>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</si>
  <si>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</si>
  <si>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</si>
  <si>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</si>
  <si>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</si>
  <si>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</si>
  <si>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</si>
  <si>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</si>
  <si>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</si>
  <si>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</si>
  <si>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</si>
  <si>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</si>
  <si>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</si>
  <si>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</si>
  <si>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</si>
  <si>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</si>
  <si>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</si>
  <si>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</si>
  <si>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</si>
  <si>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</si>
  <si>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</si>
  <si>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</si>
  <si>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</si>
  <si>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</si>
  <si>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</si>
  <si>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</si>
  <si>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</si>
  <si>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</si>
  <si>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</si>
  <si>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</si>
  <si>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</si>
  <si>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</si>
  <si>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</si>
  <si>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</si>
  <si>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</si>
  <si>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</si>
  <si>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</si>
  <si>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</si>
  <si>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</si>
  <si>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</si>
  <si>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</si>
  <si>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</si>
  <si>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</si>
  <si>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</si>
  <si>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</si>
  <si>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</si>
  <si>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</si>
  <si>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</si>
  <si>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</si>
  <si>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</si>
  <si>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</si>
  <si>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</si>
  <si>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</si>
  <si>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</si>
  <si>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</si>
  <si>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</si>
  <si>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</si>
  <si>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</si>
  <si>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</si>
  <si>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</si>
  <si>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</si>
  <si>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</si>
  <si>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</si>
  <si>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</si>
  <si>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</si>
  <si>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</si>
  <si>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</si>
  <si>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</si>
  <si>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</si>
  <si>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</si>
  <si>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</si>
  <si>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</si>
  <si>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</si>
  <si>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</si>
  <si>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</si>
  <si>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</si>
  <si>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</si>
  <si>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</si>
  <si>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</si>
  <si>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</si>
  <si>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</si>
  <si>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</si>
  <si>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</si>
  <si>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</si>
  <si>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</si>
  <si>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</si>
  <si>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</si>
  <si>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</si>
  <si>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</si>
  <si>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</si>
  <si>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</si>
  <si>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</si>
  <si>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</si>
  <si>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</si>
  <si>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</si>
  <si>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</si>
  <si>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</si>
  <si>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</si>
  <si>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</si>
  <si>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</si>
  <si>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</si>
  <si>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</si>
  <si>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</si>
  <si>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</si>
  <si>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</si>
  <si>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</si>
  <si>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</si>
  <si>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</si>
  <si>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</si>
  <si>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</si>
  <si>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</si>
  <si>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</si>
  <si>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</si>
  <si>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</si>
  <si>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</si>
  <si>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</si>
  <si>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</si>
  <si>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</si>
  <si>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</si>
  <si>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</si>
  <si>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</si>
  <si>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</si>
  <si>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</si>
  <si>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</si>
  <si>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</si>
  <si>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</si>
  <si>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</si>
  <si>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</si>
  <si>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</si>
  <si>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</si>
  <si>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</si>
  <si>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</si>
  <si>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</si>
  <si>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</si>
  <si>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</si>
  <si>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</si>
  <si>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</si>
  <si>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</si>
  <si>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</si>
  <si>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</si>
  <si>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</si>
  <si>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</si>
  <si>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</si>
  <si>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</si>
  <si>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</si>
  <si>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</si>
  <si>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</si>
  <si>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</si>
  <si>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</si>
  <si>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</si>
  <si>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</si>
  <si>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</si>
  <si>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</si>
  <si>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</si>
  <si>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</si>
  <si>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</si>
  <si>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</si>
  <si>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</si>
  <si>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</si>
  <si>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</si>
  <si>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</si>
  <si>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</si>
  <si>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</si>
  <si>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</si>
  <si>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</si>
  <si>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</si>
  <si>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</si>
  <si>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</si>
  <si>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</si>
  <si>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</si>
  <si>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</si>
  <si>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</si>
  <si>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</si>
  <si>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</si>
  <si>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</si>
  <si>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</si>
  <si>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</si>
  <si>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</si>
  <si>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</si>
  <si>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</si>
  <si>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</si>
  <si>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</si>
  <si>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</si>
  <si>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</si>
  <si>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</si>
  <si>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</si>
  <si>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</si>
  <si>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</si>
  <si>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</si>
  <si>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</si>
  <si>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</si>
  <si>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</si>
  <si>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</si>
  <si>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</si>
  <si>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</si>
  <si>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</si>
  <si>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</si>
  <si>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</si>
  <si>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</si>
  <si>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</si>
  <si>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</si>
  <si>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</si>
  <si>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</si>
  <si>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</si>
  <si>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</si>
  <si>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</si>
  <si>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</si>
  <si>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</si>
  <si>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</si>
  <si>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</si>
  <si>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</si>
  <si>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</si>
  <si>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</si>
  <si>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</si>
  <si>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</si>
  <si>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</si>
  <si>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</si>
  <si>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</si>
  <si>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</si>
  <si>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</si>
  <si>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</si>
  <si>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</si>
  <si>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</si>
  <si>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</si>
  <si>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</si>
  <si>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</si>
  <si>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</si>
  <si>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</si>
  <si>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</si>
  <si>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</si>
  <si>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</si>
  <si>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</si>
  <si>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</si>
  <si>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</si>
  <si>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</si>
  <si>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</si>
  <si>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</si>
  <si>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</si>
  <si>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</si>
  <si>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</si>
  <si>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</si>
  <si>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</si>
  <si>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</si>
  <si>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</si>
  <si>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</si>
  <si>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</si>
  <si>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</si>
  <si>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</si>
  <si>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</si>
  <si>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</si>
  <si>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</si>
  <si>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</si>
  <si>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</si>
  <si>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</si>
  <si>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</si>
  <si>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</si>
  <si>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</si>
  <si>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</si>
  <si>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</si>
  <si>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</si>
  <si>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</si>
  <si>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</si>
  <si>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</si>
  <si>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</si>
  <si>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</si>
  <si>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</si>
  <si>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</si>
  <si>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</si>
  <si>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</si>
  <si>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</si>
  <si>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</si>
  <si>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</si>
  <si>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</si>
  <si>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</si>
  <si>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</si>
  <si>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</si>
  <si>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</si>
  <si>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</si>
  <si>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</si>
  <si>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</si>
  <si>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</si>
  <si>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</si>
  <si>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</si>
  <si>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</si>
  <si>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</si>
  <si>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</si>
  <si>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</si>
  <si>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</si>
  <si>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</si>
  <si>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</si>
  <si>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</si>
  <si>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</si>
  <si>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</si>
  <si>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</si>
  <si>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</si>
  <si>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</si>
  <si>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</si>
  <si>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</si>
  <si>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</si>
  <si>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</si>
  <si>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</si>
  <si>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</si>
  <si>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</si>
  <si>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</si>
  <si>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</si>
  <si>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</si>
  <si>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</si>
  <si>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</si>
  <si>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</si>
  <si>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</si>
  <si>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</si>
  <si>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</si>
  <si>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</si>
  <si>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</si>
  <si>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</si>
  <si>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</si>
  <si>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</si>
  <si>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</si>
  <si>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</si>
  <si>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</si>
  <si>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</si>
  <si>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</si>
  <si>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</si>
  <si>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</si>
  <si>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</si>
  <si>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</si>
  <si>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</si>
  <si>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</si>
  <si>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</si>
  <si>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</si>
  <si>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</si>
  <si>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</si>
  <si>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</si>
  <si>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</si>
  <si>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</si>
  <si>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</si>
  <si>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</si>
  <si>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</si>
  <si>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</si>
  <si>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</si>
  <si>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</si>
  <si>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</si>
  <si>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</si>
  <si>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</si>
  <si>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</si>
  <si>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</si>
  <si>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</si>
  <si>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</si>
  <si>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</si>
  <si>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</si>
  <si>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</si>
  <si>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</si>
  <si>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</si>
  <si>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</si>
  <si>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</si>
  <si>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</si>
  <si>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</si>
  <si>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</si>
  <si>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</si>
  <si>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</si>
  <si>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</si>
  <si>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</si>
  <si>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</si>
  <si>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</si>
  <si>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</si>
  <si>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</si>
  <si>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</si>
  <si>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</si>
  <si>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</si>
  <si>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</si>
  <si>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</si>
  <si>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</si>
  <si>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</si>
  <si>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</si>
  <si>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</si>
  <si>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</si>
  <si>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</si>
  <si>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</si>
  <si>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</si>
  <si>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</si>
  <si>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</si>
  <si>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</si>
  <si>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</si>
  <si>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</si>
  <si>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</si>
  <si>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</si>
  <si>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</si>
  <si>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</si>
  <si>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</si>
  <si>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</si>
  <si>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</si>
  <si>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</si>
  <si>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</si>
  <si>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</si>
  <si>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</si>
  <si>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</si>
  <si>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</si>
  <si>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</si>
  <si>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</si>
  <si>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</si>
  <si>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</si>
  <si>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</si>
  <si>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</si>
  <si>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</si>
  <si>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</si>
  <si>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</si>
  <si>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</si>
  <si>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</si>
  <si>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</si>
  <si>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</si>
  <si>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</si>
  <si>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</si>
  <si>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</si>
  <si>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</si>
  <si>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</si>
  <si>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</si>
  <si>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</si>
  <si>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</si>
  <si>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</si>
  <si>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</si>
  <si>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</si>
  <si>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</si>
  <si>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</si>
  <si>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</si>
  <si>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</si>
  <si>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</si>
  <si>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</si>
  <si>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</si>
  <si>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</si>
  <si>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</si>
  <si>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</si>
  <si>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</si>
  <si>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</si>
  <si>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</si>
  <si>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</si>
  <si>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</si>
  <si>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</si>
  <si>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</si>
  <si>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</si>
  <si>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</si>
  <si>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</si>
  <si>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</si>
  <si>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</si>
  <si>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</si>
  <si>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</si>
  <si>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</si>
  <si>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</si>
  <si>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</si>
  <si>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</si>
  <si>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</si>
  <si>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</si>
  <si>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</si>
  <si>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</si>
  <si>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</si>
  <si>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</si>
  <si>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</si>
  <si>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</si>
  <si>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</si>
  <si>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</si>
  <si>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</si>
  <si>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</si>
  <si>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</si>
  <si>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</si>
  <si>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</si>
  <si>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</si>
  <si>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</si>
  <si>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</si>
  <si>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</si>
  <si>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</si>
  <si>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</si>
  <si>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</si>
  <si>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</si>
  <si>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</si>
  <si>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</si>
  <si>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</si>
  <si>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</si>
  <si>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</si>
  <si>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</si>
  <si>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</si>
  <si>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</si>
  <si>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</si>
  <si>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</si>
  <si>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</si>
  <si>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</si>
  <si>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</si>
  <si>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</si>
  <si>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</si>
  <si>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</si>
  <si>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</si>
  <si>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</si>
  <si>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</si>
  <si>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</si>
  <si>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</si>
  <si>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</si>
  <si>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</si>
  <si>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</si>
  <si>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</si>
  <si>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</si>
  <si>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</si>
  <si>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</si>
  <si>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</si>
  <si>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</si>
  <si>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</si>
  <si>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</si>
  <si>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</si>
  <si>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</si>
  <si>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</si>
  <si>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</si>
  <si>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</si>
  <si>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</si>
  <si>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</si>
  <si>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</si>
  <si>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</si>
  <si>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</si>
  <si>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</si>
  <si>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</si>
  <si>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</si>
  <si>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</si>
  <si>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</si>
  <si>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</si>
  <si>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</si>
  <si>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</si>
  <si>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</si>
  <si>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</si>
  <si>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</si>
  <si>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</si>
  <si>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</si>
  <si>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</si>
  <si>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</si>
  <si>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</si>
  <si>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</si>
  <si>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</si>
  <si>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</si>
  <si>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</si>
  <si>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</si>
  <si>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</si>
  <si>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</si>
  <si>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</si>
  <si>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</si>
  <si>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</si>
  <si>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</si>
  <si>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</si>
  <si>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</si>
  <si>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</si>
  <si>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</si>
  <si>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</si>
  <si>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</si>
  <si>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</si>
  <si>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</si>
  <si>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</si>
  <si>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</si>
  <si>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</si>
  <si>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</si>
  <si>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</si>
  <si>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</si>
  <si>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</si>
  <si>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</si>
  <si>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</si>
  <si>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</si>
  <si>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</si>
  <si>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</si>
  <si>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</si>
  <si>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</si>
  <si>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</si>
  <si>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</si>
  <si>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</si>
  <si>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</si>
  <si>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</si>
  <si>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</si>
  <si>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</si>
  <si>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</si>
  <si>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</si>
  <si>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</si>
  <si>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</si>
  <si>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</si>
  <si>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</si>
  <si>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</si>
  <si>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</si>
  <si>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</si>
  <si>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</si>
  <si>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</si>
  <si>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</si>
  <si>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</si>
  <si>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</si>
  <si>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</si>
  <si>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</si>
  <si>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</si>
  <si>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</si>
  <si>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</si>
  <si>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</si>
  <si>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</si>
  <si>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</si>
  <si>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</si>
  <si>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</si>
  <si>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</si>
  <si>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</si>
  <si>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</si>
  <si>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</si>
  <si>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</si>
  <si>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</si>
  <si>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</si>
  <si>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</si>
  <si>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</si>
  <si>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</si>
  <si>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</si>
  <si>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</si>
  <si>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</si>
  <si>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</si>
  <si>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</si>
  <si>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</si>
  <si>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</si>
  <si>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</si>
  <si>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</si>
  <si>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</si>
  <si>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</si>
  <si>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</si>
  <si>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</si>
  <si>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</si>
  <si>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</si>
  <si>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</si>
  <si>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</si>
  <si>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</si>
  <si>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</si>
  <si>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</si>
  <si>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</si>
  <si>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</si>
  <si>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</si>
  <si>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</si>
  <si>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</si>
  <si>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</si>
  <si>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</si>
  <si>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</si>
  <si>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</si>
  <si>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</si>
  <si>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</si>
  <si>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</si>
  <si>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</si>
  <si>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</si>
  <si>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</si>
  <si>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</si>
  <si>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</si>
  <si>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</si>
  <si>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</si>
  <si>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</si>
  <si>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</si>
  <si>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</si>
  <si>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</si>
  <si>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</si>
  <si>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</si>
  <si>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</si>
  <si>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</si>
  <si>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</si>
  <si>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</si>
  <si>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</si>
  <si>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</si>
  <si>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</si>
  <si>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</si>
  <si>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</si>
  <si>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</si>
  <si>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</si>
  <si>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</si>
  <si>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</si>
  <si>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</si>
  <si>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</si>
  <si>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</si>
  <si>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</si>
  <si>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</si>
  <si>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</si>
  <si>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</si>
  <si>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</si>
  <si>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</si>
  <si>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</si>
  <si>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</si>
  <si>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</si>
  <si>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</si>
  <si>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</si>
  <si>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</si>
  <si>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</si>
  <si>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</si>
  <si>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</si>
  <si>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</si>
  <si>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</si>
  <si>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</si>
  <si>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</si>
  <si>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</si>
  <si>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</si>
  <si>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</si>
  <si>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</si>
  <si>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</si>
  <si>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</si>
  <si>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</si>
  <si>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</si>
  <si>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</si>
  <si>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</si>
  <si>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</si>
  <si>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</si>
  <si>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</si>
  <si>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</si>
  <si>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</si>
  <si>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</si>
  <si>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</si>
  <si>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</si>
  <si>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</si>
  <si>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</si>
  <si>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</si>
  <si>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</si>
  <si>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</si>
  <si>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</si>
  <si>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</si>
  <si>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</si>
  <si>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</si>
  <si>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</si>
  <si>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</si>
  <si>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</si>
  <si>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</si>
  <si>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</si>
  <si>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</si>
  <si>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</si>
  <si>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</si>
  <si>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</si>
  <si>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</si>
  <si>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</si>
  <si>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</si>
  <si>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</si>
  <si>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</si>
  <si>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</si>
  <si>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</si>
  <si>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</si>
  <si>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</si>
  <si>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</si>
  <si>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</si>
  <si>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</si>
  <si>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</si>
  <si>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</si>
  <si>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</si>
  <si>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</si>
  <si>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</si>
  <si>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</si>
  <si>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</si>
  <si>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</si>
  <si>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</si>
  <si>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</si>
  <si>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</si>
  <si>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</si>
  <si>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</si>
  <si>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</si>
  <si>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</si>
  <si>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</si>
  <si>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</si>
  <si>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</si>
  <si>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</si>
  <si>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</si>
  <si>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</si>
  <si>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</si>
  <si>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</si>
  <si>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</si>
  <si>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</si>
  <si>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</si>
  <si>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</si>
  <si>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</si>
  <si>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</si>
  <si>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</si>
  <si>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</si>
  <si>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</si>
  <si>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</si>
  <si>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</si>
  <si>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</si>
  <si>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</si>
  <si>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</si>
  <si>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</si>
  <si>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</si>
  <si>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</si>
  <si>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</si>
  <si>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</si>
  <si>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</si>
  <si>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</si>
  <si>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</si>
  <si>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</si>
  <si>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</si>
  <si>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</si>
  <si>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</si>
  <si>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</si>
  <si>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</si>
  <si>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</si>
  <si>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</si>
  <si>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</si>
  <si>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</si>
  <si>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</si>
  <si>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</si>
  <si>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</si>
  <si>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</si>
  <si>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</si>
  <si>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</si>
  <si>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</si>
  <si>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</si>
  <si>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</si>
  <si>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</si>
  <si>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</si>
  <si>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</si>
  <si>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</si>
  <si>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</si>
  <si>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</si>
  <si>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</si>
  <si>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</si>
  <si>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</si>
  <si>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</si>
  <si>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</si>
  <si>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</si>
  <si>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</si>
  <si>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</si>
  <si>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</si>
  <si>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</si>
  <si>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</si>
  <si>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</si>
  <si>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</si>
  <si>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</si>
  <si>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</si>
  <si>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</si>
  <si>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</si>
  <si>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</si>
  <si>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</si>
  <si>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</si>
  <si>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</si>
  <si>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</si>
  <si>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</si>
  <si>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</si>
  <si>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</si>
  <si>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</si>
  <si>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</si>
  <si>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</si>
  <si>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</si>
  <si>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</si>
  <si>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</si>
  <si>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</si>
  <si>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</si>
  <si>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</si>
  <si>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</si>
  <si>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</si>
  <si>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</si>
  <si>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</si>
  <si>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</si>
  <si>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</si>
  <si>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</si>
  <si>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</si>
  <si>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</si>
  <si>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</si>
  <si>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</si>
  <si>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</si>
  <si>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</si>
  <si>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</si>
  <si>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</si>
  <si>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</si>
  <si>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</si>
  <si>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</si>
  <si>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</si>
  <si>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</si>
  <si>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</si>
  <si>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</si>
  <si>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</si>
  <si>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</si>
  <si>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</si>
  <si>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</si>
  <si>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</si>
  <si>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</si>
  <si>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</si>
  <si>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</si>
  <si>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</si>
  <si>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</si>
  <si>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</si>
  <si>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</si>
  <si>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</si>
  <si>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</si>
  <si>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</si>
  <si>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</si>
  <si>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</si>
  <si>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</si>
  <si>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</si>
  <si>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</si>
  <si>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</si>
  <si>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</si>
  <si>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</si>
  <si>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</si>
  <si>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</si>
  <si>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</si>
  <si>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</si>
  <si>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</si>
  <si>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</si>
  <si>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</si>
  <si>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</si>
  <si>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</si>
  <si>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</si>
  <si>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</si>
  <si>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</si>
  <si>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</si>
  <si>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</si>
  <si>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</si>
  <si>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</si>
  <si>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</si>
  <si>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</si>
  <si>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</si>
  <si>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</si>
  <si>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</si>
  <si>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</si>
  <si>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</si>
  <si>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</si>
  <si>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</si>
  <si>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</si>
  <si>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</si>
  <si>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</si>
  <si>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</si>
  <si>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</si>
  <si>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</si>
  <si>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</si>
  <si>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</si>
  <si>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</si>
  <si>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</si>
  <si>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</si>
  <si>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</si>
  <si>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</si>
  <si>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</si>
  <si>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</si>
  <si>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</si>
  <si>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</si>
  <si>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</si>
  <si>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</si>
  <si>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</si>
  <si>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</si>
  <si>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</si>
  <si>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</si>
  <si>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</si>
  <si>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</si>
  <si>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</si>
  <si>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</si>
  <si>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</si>
  <si>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</si>
  <si>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</si>
  <si>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</si>
  <si>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</si>
  <si>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</si>
  <si>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</si>
  <si>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</si>
  <si>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</si>
  <si>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</si>
  <si>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</si>
  <si>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</si>
  <si>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</si>
  <si>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</si>
  <si>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</si>
  <si>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</si>
  <si>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</si>
  <si>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</si>
  <si>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</si>
  <si>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</si>
  <si>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</si>
  <si>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</si>
  <si>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</si>
  <si>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</si>
  <si>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</si>
  <si>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</si>
  <si>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</si>
  <si>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</si>
  <si>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</si>
  <si>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</si>
  <si>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</si>
  <si>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</si>
  <si>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</si>
  <si>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</si>
  <si>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</si>
  <si>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</si>
  <si>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</si>
  <si>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</si>
  <si>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</si>
  <si>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</si>
  <si>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</si>
  <si>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</si>
  <si>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</si>
  <si>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</si>
  <si>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</si>
  <si>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</si>
  <si>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</si>
  <si>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</si>
  <si>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</si>
  <si>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</si>
  <si>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</si>
  <si>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</si>
  <si>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</si>
  <si>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</si>
  <si>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</si>
  <si>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</si>
  <si>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</si>
  <si>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</si>
  <si>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</si>
  <si>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</si>
  <si>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</si>
  <si>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</si>
  <si>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</si>
  <si>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</si>
  <si>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</si>
  <si>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</si>
  <si>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</si>
  <si>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</si>
  <si>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</si>
  <si>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</si>
  <si>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</si>
  <si>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</si>
  <si>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</si>
  <si>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</si>
  <si>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</si>
  <si>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</si>
  <si>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</si>
  <si>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</si>
  <si>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</si>
  <si>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</si>
  <si>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</si>
  <si>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</si>
  <si>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</si>
  <si>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</si>
  <si>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</si>
  <si>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</si>
  <si>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</si>
  <si>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</si>
  <si>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</si>
  <si>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</si>
  <si>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</si>
  <si>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</si>
  <si>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</si>
  <si>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</si>
  <si>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</si>
  <si>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</si>
  <si>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</si>
  <si>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</si>
  <si>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</si>
  <si>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</si>
  <si>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</si>
  <si>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</si>
  <si>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</si>
  <si>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</si>
  <si>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</si>
  <si>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</si>
  <si>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</si>
  <si>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</si>
  <si>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</si>
  <si>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</si>
  <si>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</si>
  <si>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</si>
  <si>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</si>
  <si>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</si>
  <si>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</si>
  <si>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</si>
  <si>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</si>
  <si>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</si>
  <si>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</si>
  <si>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</si>
  <si>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</si>
  <si>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</si>
  <si>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</si>
  <si>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</si>
  <si>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</si>
  <si>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</si>
  <si>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</si>
  <si>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</si>
  <si>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</si>
  <si>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</si>
  <si>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</si>
  <si>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</si>
  <si>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</si>
  <si>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</si>
  <si>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</si>
  <si>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</si>
  <si>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</si>
  <si>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</si>
  <si>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</si>
  <si>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</si>
  <si>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</si>
  <si>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</si>
  <si>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</si>
  <si>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</si>
  <si>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</si>
  <si>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</si>
  <si>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</si>
  <si>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</si>
  <si>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</si>
  <si>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</si>
  <si>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</si>
  <si>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</si>
  <si>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</si>
  <si>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</si>
  <si>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</si>
  <si>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</si>
  <si>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</si>
  <si>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</si>
  <si>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</si>
  <si>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</si>
  <si>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</si>
  <si>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</si>
  <si>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</si>
  <si>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</si>
  <si>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</si>
  <si>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</si>
  <si>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</si>
  <si>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</si>
  <si>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</si>
  <si>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</si>
  <si>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</si>
  <si>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</si>
  <si>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</si>
  <si>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</si>
  <si>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</si>
  <si>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</si>
  <si>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</si>
  <si>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</si>
  <si>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</si>
  <si>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</si>
  <si>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</si>
  <si>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</si>
  <si>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</si>
  <si>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</si>
  <si>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</si>
  <si>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</si>
  <si>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</si>
  <si>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</si>
  <si>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</si>
  <si>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</si>
  <si>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</si>
  <si>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</si>
  <si>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</si>
  <si>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</si>
  <si>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</si>
  <si>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</si>
  <si>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</si>
  <si>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</si>
  <si>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</si>
  <si>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</si>
  <si>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</si>
  <si>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</si>
  <si>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</si>
  <si>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</si>
  <si>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</si>
  <si>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</si>
  <si>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</si>
  <si>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</si>
  <si>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</si>
  <si>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</si>
  <si>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</si>
  <si>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</si>
  <si>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</si>
  <si>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</si>
  <si>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</si>
  <si>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</si>
  <si>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</si>
  <si>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</si>
  <si>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</si>
  <si>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</si>
  <si>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</si>
  <si>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</si>
  <si>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</si>
  <si>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</si>
  <si>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</si>
  <si>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</si>
  <si>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</si>
  <si>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</si>
  <si>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</si>
  <si>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</si>
  <si>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</si>
  <si>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</si>
  <si>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</si>
  <si>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</si>
  <si>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</si>
  <si>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</si>
  <si>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</si>
  <si>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</si>
  <si>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</si>
  <si>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</si>
  <si>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</si>
  <si>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</si>
  <si>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</si>
  <si>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</si>
  <si>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</si>
  <si>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</si>
  <si>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</si>
  <si>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</si>
  <si>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</si>
  <si>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</si>
  <si>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</si>
  <si>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</si>
  <si>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</si>
  <si>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</si>
  <si>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</si>
  <si>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</si>
  <si>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</si>
  <si>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</si>
  <si>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</si>
  <si>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</si>
  <si>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</si>
  <si>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</si>
  <si>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</si>
  <si>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</si>
  <si>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</si>
  <si>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</si>
  <si>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</si>
  <si>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</si>
  <si>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</si>
  <si>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</si>
  <si>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</si>
  <si>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</si>
  <si>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</si>
  <si>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</si>
  <si>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</si>
  <si>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</si>
  <si>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</si>
  <si>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</si>
  <si>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</si>
  <si>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</si>
  <si>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</si>
  <si>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</si>
  <si>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</si>
  <si>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</si>
  <si>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</si>
  <si>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</si>
  <si>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</si>
  <si>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</si>
  <si>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</si>
  <si>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</si>
  <si>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</si>
  <si>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</si>
  <si>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</si>
  <si>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</si>
  <si>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</si>
  <si>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</si>
  <si>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</si>
  <si>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</si>
  <si>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</si>
  <si>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</si>
  <si>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</si>
  <si>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</si>
  <si>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</si>
  <si>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</si>
  <si>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</si>
  <si>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</si>
  <si>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</si>
  <si>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</si>
  <si>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</si>
  <si>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</si>
  <si>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</si>
  <si>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</si>
  <si>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</si>
  <si>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</si>
  <si>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</si>
  <si>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</si>
  <si>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</si>
  <si>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</si>
  <si>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</si>
  <si>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</si>
  <si>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</si>
  <si>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</si>
  <si>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</si>
  <si>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</si>
  <si>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</si>
  <si>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</si>
  <si>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</si>
  <si>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</si>
  <si>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</si>
  <si>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</si>
  <si>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</si>
  <si>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</si>
  <si>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</si>
  <si>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</si>
  <si>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</si>
  <si>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</si>
  <si>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</si>
  <si>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</si>
  <si>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</si>
  <si>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</si>
  <si>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</si>
  <si>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</si>
  <si>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</si>
  <si>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</si>
  <si>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</si>
  <si>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</si>
  <si>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</si>
  <si>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</si>
  <si>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</si>
  <si>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</si>
  <si>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</si>
  <si>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</si>
  <si>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</si>
  <si>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</si>
  <si>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</si>
  <si>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</si>
  <si>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</si>
  <si>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</si>
  <si>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</si>
  <si>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</si>
  <si>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</si>
  <si>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</si>
  <si>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</si>
  <si>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</si>
  <si>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</si>
  <si>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</si>
  <si>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</si>
  <si>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</si>
  <si>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</si>
  <si>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</si>
  <si>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</si>
  <si>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</si>
  <si>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</si>
  <si>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</si>
  <si>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</si>
  <si>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</si>
  <si>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</si>
  <si>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</si>
  <si>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</si>
  <si>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</si>
  <si>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</si>
  <si>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</si>
  <si>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</si>
  <si>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</si>
  <si>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</si>
  <si>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</si>
  <si>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</si>
  <si>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</si>
  <si>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</si>
  <si>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</si>
  <si>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</si>
  <si>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</si>
  <si>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</si>
  <si>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</si>
  <si>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</si>
  <si>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</si>
  <si>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</si>
  <si>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</si>
  <si>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</si>
  <si>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</si>
  <si>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</si>
  <si>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</si>
  <si>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</si>
  <si>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</si>
  <si>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</si>
  <si>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</si>
  <si>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</si>
  <si>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</si>
  <si>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</si>
  <si>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</si>
  <si>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</si>
  <si>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</si>
  <si>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</si>
  <si>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</si>
  <si>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</si>
  <si>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</si>
  <si>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</si>
  <si>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</si>
  <si>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</si>
  <si>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</si>
  <si>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</si>
  <si>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</si>
  <si>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</si>
  <si>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</si>
  <si>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</si>
  <si>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</si>
  <si>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</si>
  <si>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</si>
  <si>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</si>
  <si>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</si>
  <si>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</si>
  <si>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</si>
  <si>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</si>
  <si>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</si>
  <si>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</si>
  <si>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</si>
  <si>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</si>
  <si>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</si>
  <si>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</si>
  <si>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</si>
  <si>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</si>
  <si>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</si>
  <si>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</si>
  <si>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</si>
  <si>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</si>
  <si>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</si>
  <si>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</si>
  <si>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</si>
  <si>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</si>
  <si>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</si>
  <si>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</si>
  <si>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</si>
  <si>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</si>
  <si>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</si>
  <si>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</si>
  <si>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</si>
  <si>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</si>
  <si>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</si>
  <si>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</si>
  <si>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</si>
  <si>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</si>
  <si>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</si>
  <si>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</si>
  <si>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</si>
  <si>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</si>
  <si>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</si>
  <si>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</si>
  <si>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</si>
  <si>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</si>
  <si>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</si>
  <si>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</si>
  <si>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</si>
  <si>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</si>
  <si>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</si>
  <si>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</si>
  <si>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</si>
  <si>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</si>
  <si>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</si>
  <si>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</si>
  <si>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</si>
  <si>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</si>
  <si>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</si>
  <si>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</si>
  <si>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</si>
  <si>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</si>
  <si>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</si>
  <si>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</si>
  <si>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</si>
  <si>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</si>
  <si>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</si>
  <si>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</si>
  <si>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</si>
  <si>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</si>
  <si>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</si>
  <si>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</si>
  <si>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</si>
  <si>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</si>
  <si>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</si>
  <si>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</si>
  <si>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</si>
  <si>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</si>
  <si>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</si>
  <si>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</si>
  <si>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</si>
  <si>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</si>
  <si>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</si>
  <si>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</si>
  <si>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</si>
  <si>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</si>
  <si>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</si>
  <si>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</si>
  <si>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</si>
  <si>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</si>
  <si>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</si>
  <si>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</si>
  <si>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</si>
  <si>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</si>
  <si>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</si>
  <si>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</si>
  <si>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</si>
  <si>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</si>
  <si>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</si>
  <si>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</si>
  <si>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</si>
  <si>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</si>
  <si>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</si>
  <si>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</si>
  <si>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</si>
  <si>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</si>
  <si>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</si>
  <si>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</si>
  <si>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</si>
  <si>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</si>
  <si>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</si>
  <si>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</si>
  <si>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</si>
  <si>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</si>
  <si>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</si>
  <si>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</si>
  <si>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</si>
  <si>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</si>
  <si>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</si>
  <si>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</si>
  <si>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</si>
  <si>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</si>
  <si>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</si>
  <si>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</si>
  <si>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</si>
  <si>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</si>
  <si>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</si>
  <si>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</si>
  <si>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</si>
  <si>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</si>
  <si>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</si>
  <si>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</si>
  <si>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</si>
  <si>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</si>
  <si>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</si>
  <si>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</si>
  <si>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</si>
  <si>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</si>
  <si>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</si>
  <si>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</si>
  <si>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</si>
  <si>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</si>
  <si>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</si>
  <si>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</si>
  <si>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</si>
  <si>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</si>
  <si>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</si>
  <si>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</si>
  <si>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</si>
  <si>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</si>
  <si>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</si>
  <si>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</si>
  <si>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</si>
  <si>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</si>
  <si>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</si>
  <si>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</si>
  <si>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</si>
  <si>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</si>
  <si>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</si>
  <si>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</si>
  <si>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</si>
  <si>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</si>
  <si>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</si>
  <si>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</si>
  <si>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</si>
  <si>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</si>
  <si>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</si>
  <si>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</si>
  <si>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</si>
  <si>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</si>
  <si>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</si>
  <si>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</si>
  <si>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</si>
  <si>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</si>
  <si>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</si>
  <si>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</si>
  <si>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</si>
  <si>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</si>
  <si>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</si>
  <si>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</si>
  <si>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</si>
  <si>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</si>
  <si>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</si>
  <si>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</si>
  <si>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</si>
  <si>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</si>
  <si>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</si>
  <si>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</si>
  <si>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</si>
  <si>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</si>
  <si>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</si>
  <si>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</si>
  <si>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</si>
  <si>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</si>
  <si>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</si>
  <si>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</si>
  <si>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</si>
  <si>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</si>
  <si>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</si>
  <si>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</si>
  <si>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</si>
  <si>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</si>
  <si>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</si>
  <si>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</si>
  <si>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</si>
  <si>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</si>
  <si>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</si>
  <si>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</si>
  <si>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</si>
  <si>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</si>
  <si>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</si>
  <si>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</si>
  <si>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</si>
  <si>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</si>
  <si>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</si>
  <si>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</si>
  <si>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</si>
  <si>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</si>
  <si>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</si>
  <si>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</si>
  <si>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</si>
  <si>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</si>
  <si>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</si>
  <si>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</si>
  <si>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</si>
  <si>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</si>
  <si>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</si>
  <si>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</si>
  <si>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</si>
  <si>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</si>
  <si>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</si>
  <si>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</si>
  <si>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</si>
  <si>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</si>
  <si>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</si>
  <si>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</si>
  <si>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</si>
  <si>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</si>
  <si>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</si>
  <si>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</si>
  <si>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</si>
  <si>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</si>
  <si>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</si>
  <si>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</si>
  <si>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</si>
  <si>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</si>
  <si>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</si>
  <si>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</si>
  <si>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</si>
  <si>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</si>
  <si>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</si>
  <si>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</si>
  <si>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</si>
  <si>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</si>
  <si>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</si>
  <si>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</si>
  <si>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</si>
  <si>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</si>
  <si>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</si>
  <si>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</si>
  <si>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</si>
  <si>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</si>
  <si>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</si>
  <si>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</si>
  <si>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</si>
  <si>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</si>
  <si>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</si>
  <si>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</si>
  <si>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</si>
  <si>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</si>
  <si>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</si>
  <si>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</si>
  <si>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</si>
  <si>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</si>
  <si>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</si>
  <si>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</si>
  <si>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</si>
  <si>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</si>
  <si>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</si>
  <si>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</si>
  <si>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</si>
  <si>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</si>
  <si>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</si>
  <si>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</si>
  <si>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</si>
  <si>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</si>
  <si>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</si>
  <si>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</si>
  <si>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</si>
  <si>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</si>
  <si>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</si>
  <si>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</si>
  <si>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</si>
  <si>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</si>
  <si>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</si>
  <si>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</si>
  <si>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</si>
  <si>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</si>
  <si>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</si>
  <si>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</si>
  <si>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</si>
  <si>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</si>
  <si>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</si>
  <si>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</si>
  <si>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</si>
  <si>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</si>
  <si>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</si>
  <si>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</si>
  <si>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</si>
  <si>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</si>
  <si>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</si>
  <si>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</si>
  <si>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</si>
  <si>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</si>
  <si>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</si>
  <si>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</si>
  <si>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</si>
  <si>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</si>
  <si>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</si>
  <si>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</si>
  <si>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</si>
  <si>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</si>
  <si>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</si>
  <si>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</si>
  <si>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</si>
  <si>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</si>
  <si>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</si>
  <si>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</si>
  <si>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</si>
  <si>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</si>
  <si>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</si>
  <si>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</si>
  <si>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</si>
  <si>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</si>
  <si>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</si>
  <si>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</si>
  <si>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</si>
  <si>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</si>
  <si>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</si>
  <si>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</si>
  <si>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</si>
  <si>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</si>
  <si>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</si>
  <si>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</si>
  <si>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</si>
  <si>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</si>
  <si>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</si>
  <si>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</si>
  <si>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</si>
  <si>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</si>
  <si>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</si>
  <si>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</si>
  <si>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</si>
  <si>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</si>
  <si>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</si>
  <si>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</si>
  <si>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</si>
  <si>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</si>
  <si>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</si>
  <si>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</si>
  <si>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</si>
  <si>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</si>
  <si>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</si>
  <si>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</si>
  <si>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</si>
  <si>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</si>
  <si>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</si>
  <si>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</si>
  <si>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</si>
  <si>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</si>
  <si>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</si>
  <si>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</si>
  <si>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</si>
  <si>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</si>
  <si>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</si>
  <si>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</si>
  <si>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</si>
  <si>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</si>
  <si>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</si>
  <si>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</si>
  <si>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</si>
  <si>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</si>
  <si>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</si>
  <si>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</si>
  <si>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</si>
  <si>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</si>
  <si>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</si>
  <si>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</si>
  <si>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</si>
  <si>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</si>
  <si>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</si>
  <si>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</si>
  <si>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</si>
  <si>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</si>
  <si>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</si>
  <si>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</si>
  <si>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</si>
  <si>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</si>
  <si>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</si>
  <si>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</si>
  <si>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</si>
  <si>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</si>
  <si>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</si>
  <si>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</si>
  <si>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</si>
  <si>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</si>
  <si>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</si>
  <si>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</si>
  <si>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</si>
  <si>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</si>
  <si>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</si>
  <si>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</si>
  <si>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</si>
  <si>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</si>
  <si>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</si>
  <si>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</si>
  <si>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</si>
  <si>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</si>
  <si>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</si>
  <si>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</si>
  <si>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</si>
  <si>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</si>
  <si>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</si>
  <si>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</si>
  <si>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</si>
  <si>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</si>
  <si>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</si>
  <si>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</si>
  <si>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</si>
  <si>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</si>
  <si>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</si>
  <si>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</si>
  <si>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</si>
  <si>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</si>
  <si>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</si>
  <si>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</si>
  <si>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</si>
  <si>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</si>
  <si>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</si>
  <si>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</si>
  <si>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</si>
  <si>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</si>
  <si>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</si>
  <si>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</si>
  <si>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</si>
  <si>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</si>
  <si>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</si>
  <si>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</si>
  <si>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</si>
  <si>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</si>
  <si>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</si>
  <si>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</si>
  <si>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</si>
  <si>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</si>
  <si>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</si>
  <si>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</si>
  <si>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</si>
  <si>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</si>
  <si>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</si>
  <si>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</si>
  <si>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</si>
  <si>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</si>
  <si>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</si>
  <si>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</si>
  <si>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</si>
  <si>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</si>
  <si>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</si>
  <si>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</si>
  <si>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</si>
  <si>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</si>
  <si>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</si>
  <si>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</si>
  <si>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</si>
  <si>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</si>
  <si>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</si>
  <si>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</si>
  <si>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</si>
  <si>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</si>
  <si>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</si>
  <si>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</si>
  <si>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</si>
  <si>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</si>
  <si>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</si>
  <si>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</si>
  <si>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</si>
  <si>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</si>
  <si>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</si>
  <si>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</si>
  <si>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</si>
  <si>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</si>
  <si>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</si>
  <si>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</si>
  <si>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</si>
  <si>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</si>
  <si>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</si>
  <si>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</si>
  <si>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</si>
  <si>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</si>
  <si>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</si>
  <si>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</si>
  <si>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</si>
  <si>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</si>
  <si>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</si>
  <si>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</si>
  <si>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</si>
  <si>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</si>
  <si>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</si>
  <si>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</si>
  <si>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</si>
  <si>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</si>
  <si>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</si>
  <si>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</si>
  <si>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</si>
  <si>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</si>
  <si>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</si>
  <si>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</si>
  <si>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</si>
  <si>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</si>
  <si>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</si>
  <si>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</si>
  <si>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</si>
  <si>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</si>
  <si>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</si>
  <si>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</si>
  <si>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</si>
  <si>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</si>
  <si>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</si>
  <si>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</si>
  <si>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</si>
  <si>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</si>
  <si>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</si>
  <si>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</si>
  <si>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</si>
  <si>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</si>
  <si>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</si>
  <si>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</si>
  <si>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</si>
  <si>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</si>
  <si>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</si>
  <si>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</si>
  <si>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</si>
  <si>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</si>
  <si>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</si>
  <si>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</si>
  <si>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</si>
  <si>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</si>
  <si>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</si>
  <si>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</si>
  <si>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</si>
  <si>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</si>
  <si>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</si>
  <si>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</si>
  <si>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</si>
  <si>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</si>
  <si>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</si>
  <si>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</si>
  <si>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</si>
  <si>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</si>
  <si>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</si>
  <si>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</si>
  <si>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</si>
  <si>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</si>
  <si>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</si>
  <si>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</si>
  <si>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</si>
  <si>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</si>
  <si>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</si>
  <si>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</si>
  <si>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</si>
  <si>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</si>
  <si>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</si>
  <si>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</si>
  <si>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</si>
  <si>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</si>
  <si>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</si>
  <si>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</si>
  <si>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</si>
  <si>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</si>
  <si>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</si>
  <si>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</si>
  <si>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</si>
  <si>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</si>
  <si>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</si>
  <si>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</si>
  <si>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</si>
  <si>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</si>
  <si>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</si>
  <si>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</si>
  <si>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</si>
  <si>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</si>
  <si>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</si>
  <si>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</si>
  <si>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</si>
  <si>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</si>
  <si>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</si>
  <si>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</si>
  <si>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</si>
  <si>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</si>
  <si>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</si>
  <si>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</si>
  <si>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</si>
  <si>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</si>
  <si>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</si>
  <si>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</si>
  <si>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</si>
  <si>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</si>
  <si>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</si>
  <si>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</si>
  <si>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</si>
  <si>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</si>
  <si>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</si>
  <si>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</si>
  <si>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</si>
  <si>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</si>
  <si>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</si>
  <si>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</si>
  <si>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</si>
  <si>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</si>
  <si>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</si>
  <si>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</si>
  <si>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</si>
  <si>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</si>
  <si>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</si>
  <si>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</si>
  <si>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</si>
  <si>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</si>
  <si>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</si>
  <si>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</si>
  <si>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</si>
  <si>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</si>
  <si>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</si>
  <si>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</si>
  <si>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</si>
  <si>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</si>
  <si>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</si>
  <si>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</si>
  <si>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</si>
  <si>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</si>
  <si>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</si>
  <si>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</si>
  <si>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</si>
  <si>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</si>
  <si>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</si>
  <si>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</si>
  <si>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</si>
  <si>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</si>
  <si>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</si>
  <si>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</si>
  <si>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</si>
  <si>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</si>
  <si>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</si>
  <si>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</si>
  <si>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</si>
  <si>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</si>
  <si>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</si>
  <si>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</si>
  <si>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</si>
  <si>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</si>
  <si>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</si>
  <si>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</si>
  <si>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</si>
  <si>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</si>
  <si>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</si>
  <si>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</si>
  <si>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</si>
  <si>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</si>
  <si>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</si>
  <si>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</si>
  <si>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</si>
  <si>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</si>
  <si>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</si>
  <si>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</si>
  <si>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</si>
  <si>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</si>
  <si>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</si>
  <si>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</si>
  <si>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</si>
  <si>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</si>
  <si>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</si>
  <si>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</si>
  <si>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</si>
  <si>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</si>
  <si>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</si>
  <si>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</si>
  <si>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</si>
  <si>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</si>
  <si>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</si>
  <si>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</si>
  <si>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</si>
  <si>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</si>
  <si>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</si>
  <si>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</si>
  <si>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</si>
  <si>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</si>
  <si>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</si>
  <si>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</si>
  <si>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</si>
  <si>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</si>
  <si>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</si>
  <si>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</si>
  <si>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</si>
  <si>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</si>
  <si>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</si>
  <si>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</si>
  <si>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</si>
  <si>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</si>
  <si>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</si>
  <si>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</si>
  <si>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</si>
  <si>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</si>
  <si>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</si>
  <si>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</si>
  <si>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</si>
  <si>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</si>
  <si>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</si>
  <si>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</si>
  <si>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</si>
  <si>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</si>
  <si>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</si>
  <si>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</si>
  <si>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</si>
  <si>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</si>
  <si>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</si>
  <si>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</si>
  <si>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</si>
  <si>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</si>
  <si>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</si>
  <si>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</si>
  <si>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</si>
  <si>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</si>
  <si>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</si>
  <si>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</si>
  <si>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</si>
  <si>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</si>
  <si>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</si>
  <si>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</si>
  <si>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</si>
  <si>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</si>
  <si>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</si>
  <si>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</si>
  <si>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</si>
  <si>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</si>
  <si>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</si>
  <si>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</si>
  <si>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</si>
  <si>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</si>
  <si>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</si>
  <si>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</si>
  <si>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</si>
  <si>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</si>
  <si>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</si>
  <si>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</si>
  <si>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</si>
  <si>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</si>
  <si>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</si>
  <si>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</si>
  <si>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</si>
  <si>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</si>
  <si>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</si>
  <si>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</si>
  <si>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</si>
  <si>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</si>
  <si>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</si>
  <si>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</si>
  <si>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</si>
  <si>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</si>
  <si>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</si>
  <si>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</si>
  <si>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</si>
  <si>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</si>
  <si>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</si>
  <si>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</si>
  <si>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</si>
  <si>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</si>
  <si>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</si>
  <si>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</si>
  <si>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</si>
  <si>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</si>
  <si>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</si>
  <si>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</si>
  <si>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</si>
  <si>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</si>
  <si>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</si>
  <si>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</si>
  <si>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</si>
  <si>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</si>
  <si>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</si>
  <si>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</si>
  <si>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</si>
  <si>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</si>
  <si>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</si>
  <si>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</si>
  <si>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</si>
  <si>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</si>
  <si>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</si>
  <si>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</si>
  <si>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</si>
  <si>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</si>
  <si>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</si>
  <si>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</si>
  <si>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</si>
  <si>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</si>
  <si>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</si>
  <si>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</si>
  <si>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</si>
  <si>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</si>
  <si>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</si>
  <si>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</si>
  <si>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</si>
  <si>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</si>
  <si>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</si>
  <si>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</si>
  <si>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</si>
  <si>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</si>
  <si>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</si>
  <si>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</si>
  <si>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</si>
  <si>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</si>
  <si>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</si>
  <si>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</si>
  <si>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</si>
  <si>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</si>
  <si>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</si>
  <si>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</si>
  <si>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</si>
  <si>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</si>
  <si>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</si>
  <si>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</si>
  <si>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</si>
  <si>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</si>
  <si>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</si>
  <si>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</si>
  <si>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</si>
  <si>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</si>
  <si>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</si>
  <si>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</si>
  <si>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</si>
  <si>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</si>
  <si>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</si>
  <si>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</si>
  <si>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</si>
  <si>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</si>
  <si>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</si>
  <si>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</si>
  <si>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</si>
  <si>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</si>
  <si>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</si>
  <si>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</si>
  <si>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</si>
  <si>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</si>
  <si>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</si>
  <si>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</si>
  <si>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</si>
  <si>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</si>
  <si>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</si>
  <si>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</si>
  <si>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</si>
  <si>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</si>
  <si>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</si>
  <si>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</si>
  <si>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</si>
  <si>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</si>
  <si>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</si>
  <si>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</si>
  <si>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</si>
  <si>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</si>
  <si>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</si>
  <si>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</si>
  <si>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</si>
  <si>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</si>
  <si>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</si>
  <si>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</si>
  <si>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</si>
  <si>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</si>
  <si>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</si>
  <si>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</si>
  <si>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</si>
  <si>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</si>
  <si>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</si>
  <si>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</si>
  <si>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</si>
  <si>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</si>
  <si>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</si>
  <si>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</si>
  <si>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</si>
  <si>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</si>
  <si>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</si>
  <si>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</si>
  <si>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</si>
  <si>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</si>
  <si>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</si>
  <si>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</si>
  <si>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</si>
  <si>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</si>
  <si>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</si>
  <si>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</si>
  <si>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</si>
  <si>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</si>
  <si>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</si>
  <si>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</si>
  <si>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</si>
  <si>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</si>
  <si>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</si>
  <si>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</si>
  <si>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</si>
  <si>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</si>
  <si>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</si>
  <si>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</si>
  <si>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</si>
  <si>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</si>
  <si>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</si>
  <si>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</si>
  <si>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</si>
  <si>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</si>
  <si>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</si>
  <si>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</si>
  <si>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</si>
  <si>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</si>
  <si>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</si>
  <si>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</si>
  <si>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</si>
  <si>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</si>
  <si>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</si>
  <si>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</si>
  <si>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</si>
  <si>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</si>
  <si>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</si>
  <si>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</si>
  <si>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</si>
  <si>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</si>
  <si>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</si>
  <si>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</si>
  <si>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</si>
  <si>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</si>
  <si>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</si>
  <si>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</si>
  <si>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</si>
  <si>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</si>
  <si>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</si>
  <si>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</si>
  <si>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</si>
  <si>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</si>
  <si>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</si>
  <si>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</si>
  <si>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</si>
  <si>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</si>
  <si>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</si>
  <si>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</si>
  <si>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</si>
  <si>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</si>
  <si>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</si>
  <si>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</si>
  <si>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</si>
  <si>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</si>
  <si>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</si>
  <si>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</si>
  <si>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</si>
  <si>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</si>
  <si>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</si>
  <si>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</si>
  <si>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</si>
  <si>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</si>
  <si>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</si>
  <si>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</si>
  <si>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</si>
  <si>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</si>
  <si>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</si>
  <si>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</si>
  <si>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</si>
  <si>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</si>
  <si>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</si>
  <si>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</si>
  <si>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</si>
  <si>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</si>
  <si>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</si>
  <si>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</si>
  <si>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</si>
  <si>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</si>
  <si>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</si>
  <si>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</si>
  <si>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</si>
  <si>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</si>
  <si>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</si>
  <si>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</si>
  <si>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</si>
  <si>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</si>
  <si>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</si>
  <si>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</si>
  <si>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</si>
  <si>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</si>
  <si>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</si>
  <si>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</si>
  <si>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</si>
  <si>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</si>
  <si>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</si>
  <si>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</si>
  <si>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</si>
  <si>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</si>
  <si>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</si>
  <si>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</si>
  <si>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</si>
  <si>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</si>
  <si>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</si>
  <si>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</si>
  <si>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</si>
  <si>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</si>
  <si>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</si>
  <si>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</si>
  <si>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</si>
  <si>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</si>
  <si>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</si>
  <si>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</si>
  <si>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</si>
  <si>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</si>
  <si>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</si>
  <si>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</si>
  <si>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</si>
  <si>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</si>
  <si>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</si>
  <si>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</si>
  <si>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</si>
  <si>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</si>
  <si>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</si>
  <si>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</si>
  <si>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</si>
  <si>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</si>
  <si>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</si>
  <si>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</si>
  <si>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</si>
  <si>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</si>
  <si>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</si>
  <si>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</si>
  <si>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</si>
  <si>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</si>
  <si>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</si>
  <si>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</si>
  <si>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</si>
  <si>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</si>
  <si>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</si>
  <si>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</si>
  <si>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</si>
  <si>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</si>
  <si>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</si>
  <si>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</si>
  <si>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</si>
  <si>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</si>
  <si>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</si>
  <si>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</si>
  <si>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</si>
  <si>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</si>
  <si>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</si>
  <si>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</si>
  <si>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</si>
  <si>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</si>
  <si>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</si>
  <si>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</si>
  <si>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</si>
  <si>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</si>
  <si>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</si>
  <si>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</si>
  <si>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</si>
  <si>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</si>
  <si>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</si>
  <si>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</si>
  <si>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</si>
  <si>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</si>
  <si>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</si>
  <si>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</si>
  <si>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</si>
  <si>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</si>
  <si>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</si>
  <si>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</si>
  <si>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</si>
  <si>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</si>
  <si>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</si>
  <si>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</si>
  <si>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</si>
  <si>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</si>
  <si>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</si>
  <si>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</si>
  <si>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</si>
  <si>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</si>
  <si>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</si>
  <si>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</si>
  <si>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</si>
  <si>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</si>
  <si>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</si>
  <si>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</si>
  <si>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</si>
  <si>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</si>
  <si>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</si>
  <si>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</si>
  <si>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</si>
  <si>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</si>
  <si>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</si>
  <si>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</si>
  <si>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</si>
  <si>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</si>
  <si>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</si>
  <si>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</si>
  <si>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</si>
  <si>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</si>
  <si>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</si>
  <si>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</si>
  <si>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</si>
  <si>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</si>
  <si>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</si>
  <si>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</si>
  <si>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</si>
  <si>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</si>
  <si>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</si>
  <si>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</si>
  <si>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</si>
  <si>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</si>
  <si>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</si>
  <si>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</si>
  <si>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</si>
  <si>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</si>
  <si>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</si>
  <si>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</si>
  <si>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</si>
  <si>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</si>
  <si>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</si>
  <si>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</si>
  <si>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</si>
  <si>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</si>
  <si>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</si>
  <si>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</si>
  <si>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</si>
  <si>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</si>
  <si>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</si>
  <si>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</si>
  <si>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</si>
  <si>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</si>
  <si>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</si>
  <si>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</si>
  <si>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</si>
  <si>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</si>
  <si>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</si>
  <si>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</si>
  <si>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</si>
  <si>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</si>
  <si>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</si>
  <si>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</si>
  <si>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</si>
  <si>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</si>
  <si>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</si>
  <si>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</si>
  <si>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</si>
  <si>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</si>
  <si>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</si>
  <si>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</si>
  <si>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</si>
  <si>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</si>
  <si>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</si>
  <si>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</si>
  <si>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</si>
  <si>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</si>
  <si>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</si>
  <si>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</si>
  <si>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</si>
  <si>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</si>
  <si>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</si>
  <si>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</si>
  <si>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</si>
  <si>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</si>
  <si>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</si>
  <si>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</si>
  <si>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</si>
  <si>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</si>
  <si>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</si>
  <si>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</si>
  <si>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</si>
  <si>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</si>
  <si>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</si>
  <si>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</si>
  <si>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</si>
  <si>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</si>
  <si>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</si>
  <si>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</si>
  <si>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</si>
  <si>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</si>
  <si>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</si>
  <si>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</si>
  <si>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</si>
  <si>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</si>
  <si>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</si>
  <si>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</si>
  <si>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</si>
  <si>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</si>
  <si>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</si>
  <si>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</si>
  <si>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</si>
  <si>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</si>
  <si>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</si>
  <si>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</si>
  <si>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</si>
  <si>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</si>
  <si>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</si>
  <si>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</si>
  <si>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</si>
  <si>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</si>
  <si>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</si>
  <si>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</si>
  <si>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</si>
  <si>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</si>
  <si>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</si>
  <si>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</si>
  <si>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</si>
  <si>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</si>
  <si>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</si>
  <si>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</si>
  <si>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</si>
  <si>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</si>
  <si>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</si>
  <si>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</si>
  <si>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</si>
  <si>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</si>
  <si>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</si>
  <si>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</si>
  <si>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</si>
  <si>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</si>
  <si>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</si>
  <si>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</si>
  <si>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</si>
  <si>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</si>
  <si>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</si>
  <si>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</si>
  <si>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</si>
  <si>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</si>
  <si>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</si>
  <si>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</si>
  <si>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</si>
  <si>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</si>
  <si>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</si>
  <si>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</si>
  <si>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</si>
  <si>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</si>
  <si>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</si>
  <si>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</si>
  <si>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</si>
  <si>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</si>
  <si>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</si>
  <si>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</si>
  <si>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</si>
  <si>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</si>
  <si>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</si>
  <si>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</si>
  <si>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</si>
  <si>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</si>
  <si>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</si>
  <si>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</si>
  <si>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</si>
  <si>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</si>
  <si>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</si>
  <si>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</si>
  <si>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</si>
  <si>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</si>
  <si>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</si>
  <si>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</si>
  <si>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</si>
  <si>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</si>
  <si>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</si>
  <si>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</si>
  <si>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</si>
  <si>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</si>
  <si>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</si>
  <si>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</si>
  <si>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</si>
  <si>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</si>
  <si>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</si>
  <si>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</si>
  <si>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</si>
  <si>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</si>
  <si>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</si>
  <si>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</si>
  <si>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</si>
  <si>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</si>
  <si>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</si>
  <si>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</si>
  <si>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</si>
  <si>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</si>
  <si>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</si>
  <si>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</si>
  <si>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</si>
  <si>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</si>
  <si>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</si>
  <si>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</si>
  <si>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</si>
  <si>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</si>
  <si>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</si>
  <si>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</si>
  <si>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</si>
  <si>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</si>
  <si>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</si>
  <si>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</si>
  <si>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</si>
  <si>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</si>
  <si>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</si>
  <si>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</si>
  <si>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</si>
  <si>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</si>
  <si>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</si>
  <si>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</si>
  <si>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</si>
  <si>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</si>
  <si>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</si>
  <si>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</si>
  <si>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</si>
  <si>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</si>
  <si>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</si>
  <si>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</si>
  <si>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</si>
  <si>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</si>
  <si>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</si>
  <si>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</si>
  <si>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</si>
  <si>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</si>
  <si>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</si>
  <si>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</si>
  <si>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</si>
  <si>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</si>
  <si>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</si>
  <si>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</si>
  <si>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</si>
  <si>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</si>
  <si>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</si>
  <si>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</si>
  <si>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</si>
  <si>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</si>
  <si>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</si>
  <si>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</si>
  <si>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</si>
  <si>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</si>
  <si>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</si>
  <si>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</si>
  <si>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</si>
  <si>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</si>
  <si>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</si>
  <si>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</si>
  <si>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</si>
  <si>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</si>
  <si>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</si>
  <si>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</si>
  <si>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</si>
  <si>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</si>
  <si>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</si>
  <si>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</si>
  <si>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</si>
  <si>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</si>
  <si>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</si>
  <si>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</si>
  <si>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</si>
  <si>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</si>
  <si>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</si>
  <si>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</si>
  <si>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</si>
  <si>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</si>
  <si>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</si>
  <si>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</si>
  <si>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</si>
  <si>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</si>
  <si>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</si>
  <si>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</si>
  <si>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</si>
  <si>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</si>
  <si>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</si>
  <si>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</si>
  <si>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</si>
  <si>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</si>
  <si>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</si>
  <si>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</si>
  <si>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</si>
  <si>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</si>
  <si>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</si>
  <si>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</si>
  <si>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</si>
  <si>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</si>
  <si>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</si>
  <si>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</si>
  <si>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</si>
  <si>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</si>
  <si>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</si>
  <si>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</si>
  <si>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</si>
  <si>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</si>
  <si>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</si>
  <si>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</si>
  <si>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</si>
  <si>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</si>
  <si>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</si>
  <si>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</si>
  <si>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</si>
  <si>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</si>
  <si>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</si>
  <si>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</si>
  <si>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</si>
  <si>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</si>
  <si>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</si>
  <si>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</si>
  <si>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</si>
  <si>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</si>
  <si>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</si>
  <si>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</si>
  <si>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</si>
  <si>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</si>
  <si>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</si>
  <si>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</si>
  <si>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</si>
  <si>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</si>
  <si>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</si>
  <si>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</si>
  <si>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</si>
  <si>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</si>
  <si>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</si>
  <si>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</si>
  <si>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</si>
  <si>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</si>
  <si>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</si>
  <si>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</si>
  <si>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</si>
  <si>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</si>
  <si>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</si>
  <si>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</si>
  <si>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</si>
  <si>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</si>
  <si>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</si>
  <si>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</si>
  <si>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</si>
  <si>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</si>
  <si>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</si>
  <si>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</si>
  <si>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</si>
  <si>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</si>
  <si>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</si>
  <si>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</si>
  <si>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</si>
  <si>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</si>
  <si>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</si>
  <si>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</si>
  <si>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</si>
  <si>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</si>
  <si>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</si>
  <si>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</si>
  <si>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</si>
  <si>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</si>
  <si>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</si>
  <si>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</si>
  <si>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</si>
  <si>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</si>
  <si>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</si>
  <si>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</si>
  <si>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</si>
  <si>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</si>
  <si>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</si>
  <si>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</si>
  <si>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</si>
  <si>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</si>
  <si>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</si>
  <si>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</si>
  <si>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</si>
  <si>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</si>
  <si>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</si>
  <si>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</si>
  <si>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</si>
  <si>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</si>
  <si>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</si>
  <si>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</si>
  <si>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</si>
  <si>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</si>
  <si>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</si>
  <si>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</si>
  <si>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</si>
  <si>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</si>
  <si>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</si>
  <si>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</si>
  <si>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</si>
  <si>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</si>
  <si>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</si>
  <si>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</si>
  <si>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</si>
  <si>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</si>
  <si>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</si>
  <si>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</si>
  <si>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</si>
  <si>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</si>
  <si>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</si>
  <si>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</si>
  <si>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</si>
  <si>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</si>
  <si>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</si>
  <si>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</si>
  <si>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</si>
  <si>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</si>
  <si>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</si>
  <si>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</si>
  <si>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</si>
  <si>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</si>
  <si>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</si>
  <si>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</si>
  <si>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</si>
  <si>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</si>
  <si>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</si>
  <si>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</si>
  <si>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</si>
  <si>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</si>
  <si>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</si>
  <si>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</si>
  <si>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</si>
  <si>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</si>
  <si>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</si>
  <si>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</si>
  <si>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</si>
  <si>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</si>
  <si>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</si>
  <si>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</si>
  <si>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</si>
  <si>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</si>
  <si>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</si>
  <si>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</si>
  <si>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</si>
  <si>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</si>
  <si>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</si>
  <si>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</si>
  <si>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</si>
  <si>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</si>
  <si>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</si>
  <si>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</si>
  <si>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</si>
  <si>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</si>
  <si>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</si>
  <si>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</si>
  <si>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</si>
  <si>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</si>
  <si>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</si>
  <si>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</si>
  <si>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</si>
  <si>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</si>
  <si>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</si>
  <si>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</si>
  <si>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</si>
  <si>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</si>
  <si>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</si>
  <si>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</si>
  <si>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</si>
  <si>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</si>
  <si>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</si>
  <si>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</si>
  <si>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</si>
  <si>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</si>
  <si>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</si>
  <si>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</si>
  <si>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</si>
  <si>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</si>
  <si>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</si>
  <si>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</si>
  <si>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</si>
  <si>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</si>
  <si>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</si>
  <si>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</si>
  <si>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</si>
  <si>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</si>
  <si>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</si>
  <si>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</si>
  <si>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</si>
  <si>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</si>
  <si>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</si>
  <si>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</si>
  <si>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</si>
  <si>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</si>
  <si>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</si>
  <si>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</si>
  <si>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</si>
  <si>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</si>
  <si>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</si>
  <si>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</si>
  <si>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</si>
  <si>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</si>
  <si>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</si>
  <si>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</si>
  <si>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</si>
  <si>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</si>
  <si>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</si>
  <si>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</si>
  <si>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</si>
  <si>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</si>
  <si>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</si>
  <si>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</si>
  <si>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</si>
  <si>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</si>
  <si>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</si>
  <si>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</si>
  <si>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</si>
  <si>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</si>
  <si>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</si>
  <si>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</si>
  <si>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</si>
  <si>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</si>
  <si>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</si>
  <si>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</si>
  <si>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</si>
  <si>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</si>
  <si>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</si>
  <si>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</si>
  <si>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</si>
  <si>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</si>
  <si>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</si>
  <si>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</si>
  <si>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</si>
  <si>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</si>
  <si>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</si>
  <si>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</si>
  <si>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</si>
  <si>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</si>
  <si>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</si>
  <si>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</si>
  <si>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</si>
  <si>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</si>
  <si>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</si>
  <si>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</si>
  <si>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</si>
  <si>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</si>
  <si>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</si>
  <si>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</si>
  <si>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</si>
  <si>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</si>
  <si>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</si>
  <si>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</si>
  <si>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</si>
  <si>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</si>
  <si>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</si>
  <si>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</si>
  <si>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</si>
  <si>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</si>
  <si>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</si>
  <si>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</si>
  <si>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</si>
  <si>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</si>
  <si>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</si>
  <si>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</si>
  <si>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</si>
  <si>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</si>
  <si>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</si>
  <si>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</si>
  <si>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</si>
  <si>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</si>
  <si>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</si>
  <si>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</si>
  <si>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</si>
  <si>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</si>
  <si>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</si>
  <si>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</si>
  <si>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</si>
  <si>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</si>
  <si>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</si>
  <si>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</si>
  <si>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</si>
  <si>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</si>
  <si>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</si>
  <si>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</si>
  <si>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</si>
  <si>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</si>
  <si>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</si>
  <si>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</si>
  <si>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</si>
  <si>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</si>
  <si>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</si>
  <si>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</si>
  <si>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</si>
  <si>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</si>
  <si>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</si>
  <si>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</si>
  <si>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</si>
  <si>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</si>
  <si>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</si>
  <si>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</si>
  <si>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</si>
  <si>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</si>
  <si>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</si>
  <si>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</si>
  <si>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</si>
  <si>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</si>
  <si>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</si>
  <si>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</si>
  <si>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</si>
  <si>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</si>
  <si>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</si>
  <si>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</si>
  <si>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</si>
  <si>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</si>
  <si>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</si>
  <si>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</si>
  <si>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</si>
  <si>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</si>
  <si>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</si>
  <si>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</si>
  <si>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</si>
  <si>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</si>
  <si>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</si>
  <si>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</si>
  <si>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</si>
  <si>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</si>
  <si>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</si>
  <si>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</si>
  <si>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</si>
  <si>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</si>
  <si>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</si>
  <si>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</si>
  <si>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</si>
  <si>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</si>
  <si>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</si>
  <si>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</si>
  <si>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</si>
  <si>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</si>
  <si>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</si>
  <si>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</si>
  <si>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</si>
  <si>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</si>
  <si>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</si>
  <si>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</si>
  <si>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</si>
  <si>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</si>
  <si>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</si>
  <si>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</si>
  <si>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</si>
  <si>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</si>
  <si>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</si>
  <si>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</si>
  <si>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</si>
  <si>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</si>
  <si>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</si>
  <si>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</si>
  <si>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</si>
  <si>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</si>
  <si>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</si>
  <si>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</si>
  <si>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</si>
  <si>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</si>
  <si>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</si>
  <si>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</si>
  <si>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</si>
  <si>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</si>
  <si>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</si>
  <si>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</si>
  <si>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</si>
  <si>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</si>
  <si>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</si>
  <si>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</si>
  <si>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</si>
  <si>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</si>
  <si>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</si>
  <si>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</si>
  <si>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</si>
  <si>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</si>
  <si>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</si>
  <si>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</si>
  <si>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</si>
  <si>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</si>
  <si>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</si>
  <si>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</si>
  <si>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</si>
  <si>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</si>
  <si>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</si>
  <si>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</si>
  <si>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</si>
  <si>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</si>
  <si>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</si>
  <si>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</si>
  <si>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</si>
  <si>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</si>
  <si>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</si>
  <si>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</si>
  <si>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</si>
  <si>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</si>
  <si>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</si>
  <si>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</si>
  <si>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</si>
  <si>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</si>
  <si>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</si>
  <si>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</si>
  <si>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</si>
  <si>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</si>
  <si>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</si>
  <si>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</si>
  <si>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</si>
  <si>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</si>
  <si>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</si>
  <si>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</si>
  <si>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</si>
  <si>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</si>
  <si>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</si>
  <si>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</si>
  <si>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</si>
  <si>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</si>
  <si>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</si>
  <si>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</si>
  <si>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</si>
  <si>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</si>
  <si>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</si>
  <si>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</si>
  <si>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</si>
  <si>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</si>
  <si>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</si>
  <si>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</si>
  <si>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</si>
  <si>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</si>
  <si>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</si>
  <si>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</si>
  <si>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</si>
  <si>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</si>
  <si>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</si>
  <si>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</si>
  <si>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</si>
  <si>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</si>
  <si>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</si>
  <si>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</si>
  <si>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</si>
  <si>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</si>
  <si>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</si>
  <si>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</si>
  <si>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</si>
  <si>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</si>
  <si>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</si>
  <si>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</si>
  <si>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</si>
  <si>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</si>
  <si>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</si>
  <si>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</si>
  <si>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</si>
  <si>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</si>
  <si>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</si>
  <si>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</si>
  <si>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</si>
  <si>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</si>
  <si>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</si>
  <si>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</si>
  <si>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</si>
  <si>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</si>
  <si>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</si>
  <si>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</si>
  <si>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</si>
  <si>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</si>
  <si>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</si>
  <si>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</si>
  <si>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</si>
  <si>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</si>
  <si>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</si>
  <si>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</si>
  <si>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</si>
  <si>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</si>
  <si>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</si>
  <si>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</si>
  <si>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</si>
  <si>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</si>
  <si>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</si>
  <si>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</si>
  <si>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</si>
  <si>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</si>
  <si>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</si>
  <si>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</si>
  <si>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</si>
  <si>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</si>
  <si>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</si>
  <si>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</si>
  <si>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</si>
  <si>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</si>
  <si>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</si>
  <si>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</si>
  <si>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</si>
  <si>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</si>
  <si>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</si>
  <si>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</si>
  <si>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</si>
  <si>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</si>
  <si>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</si>
  <si>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</si>
  <si>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</si>
  <si>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</si>
  <si>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</si>
  <si>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</si>
  <si>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</si>
  <si>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</si>
  <si>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</si>
  <si>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</si>
  <si>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</si>
  <si>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</si>
  <si>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</si>
  <si>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</si>
  <si>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</si>
  <si>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</si>
  <si>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</si>
  <si>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</si>
  <si>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</si>
  <si>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</si>
  <si>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</si>
  <si>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</si>
  <si>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</si>
  <si>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</si>
  <si>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</si>
  <si>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</si>
  <si>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</si>
  <si>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</si>
  <si>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</si>
  <si>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</si>
  <si>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</si>
  <si>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</si>
  <si>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</si>
  <si>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</si>
  <si>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</si>
  <si>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</si>
  <si>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</si>
  <si>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</si>
  <si>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</si>
  <si>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</si>
  <si>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</si>
  <si>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</si>
  <si>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</si>
  <si>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</si>
  <si>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</si>
  <si>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</si>
  <si>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</si>
  <si>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</si>
  <si>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</si>
  <si>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</si>
  <si>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</si>
  <si>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</si>
  <si>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</si>
  <si>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</si>
  <si>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</si>
  <si>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</si>
  <si>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</si>
  <si>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</si>
  <si>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</si>
  <si>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</si>
  <si>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</si>
  <si>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</si>
  <si>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</si>
  <si>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</si>
  <si>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</si>
  <si>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</si>
  <si>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</si>
  <si>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</si>
  <si>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</si>
  <si>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</si>
  <si>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</si>
  <si>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</si>
  <si>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</si>
  <si>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</si>
  <si>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</si>
  <si>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</si>
  <si>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</si>
  <si>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</si>
  <si>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</si>
  <si>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</si>
  <si>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</si>
  <si>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</si>
  <si>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</si>
  <si>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</si>
  <si>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</si>
  <si>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</si>
  <si>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</si>
  <si>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</si>
  <si>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</si>
  <si>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</si>
  <si>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</si>
  <si>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</si>
  <si>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</si>
  <si>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</si>
  <si>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</si>
  <si>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</si>
  <si>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</si>
  <si>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</si>
  <si>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</si>
  <si>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</si>
  <si>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</si>
  <si>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</si>
  <si>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</si>
  <si>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</si>
  <si>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</si>
  <si>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</si>
  <si>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</si>
  <si>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</si>
  <si>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</si>
  <si>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</si>
  <si>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</si>
  <si>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</si>
  <si>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</si>
  <si>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</si>
  <si>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</si>
  <si>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</si>
  <si>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</si>
  <si>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</si>
  <si>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</si>
  <si>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</si>
  <si>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</si>
  <si>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</si>
  <si>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</si>
  <si>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</si>
  <si>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</si>
  <si>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</si>
  <si>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</si>
  <si>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</si>
  <si>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</si>
  <si>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</si>
  <si>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</si>
  <si>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</si>
  <si>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</si>
  <si>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</si>
  <si>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</si>
  <si>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</si>
  <si>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</si>
  <si>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</si>
  <si>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</si>
  <si>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</si>
  <si>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</si>
  <si>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</si>
  <si>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</si>
  <si>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</si>
  <si>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</si>
  <si>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</si>
  <si>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</si>
  <si>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</si>
  <si>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</si>
  <si>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</si>
  <si>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</si>
  <si>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</si>
  <si>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</si>
  <si>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</si>
  <si>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</si>
  <si>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</si>
  <si>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</si>
  <si>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</si>
  <si>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</si>
  <si>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</si>
  <si>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</si>
  <si>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</si>
  <si>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</si>
  <si>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</si>
  <si>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</si>
  <si>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</si>
  <si>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</si>
  <si>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</si>
  <si>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</si>
  <si>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</si>
  <si>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</si>
  <si>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</si>
  <si>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</si>
  <si>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</si>
  <si>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</si>
  <si>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</si>
  <si>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</si>
  <si>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</si>
  <si>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</si>
  <si>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</si>
  <si>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</si>
  <si>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</si>
  <si>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</si>
  <si>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</si>
  <si>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</si>
  <si>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</si>
  <si>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</si>
  <si>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</si>
  <si>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</si>
  <si>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</si>
  <si>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</si>
  <si>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</si>
  <si>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</si>
  <si>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</si>
  <si>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</si>
  <si>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</si>
  <si>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</si>
  <si>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</si>
  <si>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</si>
  <si>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</si>
  <si>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</si>
  <si>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</si>
  <si>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</si>
  <si>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</si>
  <si>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</si>
  <si>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</si>
  <si>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</si>
  <si>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</si>
  <si>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</si>
  <si>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</si>
  <si>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</si>
  <si>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</si>
  <si>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</si>
  <si>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</si>
  <si>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</si>
  <si>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</si>
  <si>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</si>
  <si>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</si>
  <si>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</si>
  <si>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</si>
  <si>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</si>
  <si>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</si>
  <si>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</si>
  <si>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</si>
  <si>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</si>
  <si>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</si>
  <si>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</si>
  <si>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</si>
  <si>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</si>
  <si>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</si>
  <si>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</si>
  <si>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</si>
  <si>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</si>
  <si>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</si>
  <si>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</si>
  <si>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</si>
  <si>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</si>
  <si>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</si>
  <si>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</si>
  <si>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</si>
  <si>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</si>
  <si>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</si>
  <si>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</si>
  <si>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</si>
  <si>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</si>
  <si>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</si>
  <si>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</si>
  <si>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</si>
  <si>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</si>
  <si>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</si>
  <si>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</si>
  <si>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</si>
  <si>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</si>
  <si>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</si>
  <si>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</si>
  <si>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</si>
  <si>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</si>
  <si>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</si>
  <si>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</si>
  <si>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</si>
  <si>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</si>
  <si>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</si>
  <si>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</si>
  <si>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</si>
  <si>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</si>
  <si>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</si>
  <si>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</si>
  <si>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</si>
  <si>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</si>
  <si>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</si>
  <si>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</si>
  <si>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</si>
  <si>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</si>
  <si>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</si>
  <si>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</si>
  <si>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</si>
  <si>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</si>
  <si>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</si>
  <si>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</si>
  <si>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</si>
  <si>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</si>
  <si>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</si>
  <si>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</si>
  <si>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</si>
  <si>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</si>
  <si>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</si>
  <si>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</si>
  <si>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</si>
  <si>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</si>
  <si>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</si>
  <si>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</si>
  <si>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</si>
  <si>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</si>
  <si>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</si>
  <si>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</si>
  <si>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</si>
  <si>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</si>
  <si>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</si>
  <si>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</si>
  <si>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</si>
  <si>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</si>
  <si>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</si>
  <si>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</si>
  <si>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</si>
  <si>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</si>
  <si>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</si>
  <si>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</si>
  <si>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</si>
  <si>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</si>
  <si>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</si>
  <si>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</si>
  <si>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</si>
  <si>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</si>
  <si>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</si>
  <si>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</si>
  <si>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</si>
  <si>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</si>
  <si>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</si>
  <si>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</si>
  <si>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</si>
  <si>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</si>
  <si>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</si>
  <si>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</si>
  <si>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</si>
  <si>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</si>
  <si>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</si>
  <si>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</si>
  <si>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</si>
  <si>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</si>
  <si>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</si>
  <si>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</si>
  <si>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</si>
  <si>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</si>
  <si>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</si>
  <si>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</si>
  <si>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</si>
  <si>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</si>
  <si>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</si>
  <si>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</si>
  <si>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</si>
  <si>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</si>
  <si>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</si>
  <si>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</si>
  <si>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</si>
  <si>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</si>
  <si>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</si>
  <si>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</si>
  <si>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</si>
  <si>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</si>
  <si>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</si>
  <si>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</si>
  <si>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</si>
  <si>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</si>
  <si>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</si>
  <si>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</si>
  <si>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</si>
  <si>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</si>
  <si>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</si>
  <si>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</si>
  <si>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</si>
  <si>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</si>
  <si>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</si>
  <si>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</si>
  <si>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</si>
  <si>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</si>
  <si>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</si>
  <si>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</si>
  <si>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</si>
  <si>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</si>
  <si>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</si>
  <si>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</si>
  <si>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</si>
  <si>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</si>
  <si>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</si>
  <si>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</si>
  <si>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</si>
  <si>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</si>
  <si>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</si>
  <si>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</si>
  <si>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</si>
  <si>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</si>
  <si>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</si>
  <si>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</si>
  <si>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</si>
  <si>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</si>
  <si>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</si>
  <si>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</si>
  <si>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</si>
  <si>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</si>
  <si>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</si>
  <si>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</si>
  <si>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</si>
  <si>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</si>
  <si>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</si>
  <si>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</si>
  <si>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</si>
  <si>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</si>
  <si>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</si>
  <si>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</si>
  <si>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</si>
  <si>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</si>
  <si>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</si>
  <si>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</si>
  <si>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</si>
  <si>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</si>
  <si>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</si>
  <si>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</si>
  <si>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</si>
  <si>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</si>
  <si>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</si>
  <si>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</si>
  <si>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</si>
  <si>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</si>
  <si>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</si>
  <si>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</si>
  <si>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</si>
  <si>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</si>
  <si>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</si>
  <si>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</si>
  <si>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</si>
  <si>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</si>
  <si>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</si>
  <si>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</si>
  <si>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</si>
  <si>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</si>
  <si>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</si>
  <si>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</si>
  <si>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</si>
  <si>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</si>
  <si>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</si>
  <si>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</si>
  <si>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</si>
  <si>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</si>
  <si>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</si>
  <si>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</si>
  <si>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</si>
  <si>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</si>
  <si>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</si>
  <si>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</si>
  <si>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</si>
  <si>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</si>
  <si>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</si>
  <si>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</si>
  <si>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</si>
  <si>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</si>
  <si>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</si>
  <si>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</si>
  <si>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</si>
  <si>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</si>
  <si>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</si>
  <si>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</si>
  <si>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</si>
  <si>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</si>
  <si>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</si>
  <si>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</si>
  <si>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</si>
  <si>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</si>
  <si>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</si>
  <si>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</si>
  <si>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</si>
  <si>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</si>
  <si>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</si>
  <si>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</si>
  <si>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</si>
  <si>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</si>
  <si>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</si>
  <si>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</si>
  <si>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</si>
  <si>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</si>
  <si>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</si>
  <si>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</si>
  <si>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</si>
  <si>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</si>
  <si>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</si>
  <si>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</si>
  <si>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</si>
  <si>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</si>
  <si>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</si>
  <si>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</si>
  <si>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</si>
  <si>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</si>
  <si>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</si>
  <si>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</si>
  <si>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</si>
  <si>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</si>
  <si>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</si>
  <si>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</si>
  <si>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</si>
  <si>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</si>
  <si>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</si>
  <si>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</si>
  <si>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</si>
  <si>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</si>
  <si>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</si>
  <si>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</si>
  <si>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</si>
  <si>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</si>
  <si>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</si>
  <si>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</si>
  <si>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</si>
  <si>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</si>
  <si>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</si>
  <si>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</si>
  <si>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</si>
  <si>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</si>
  <si>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</si>
  <si>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</si>
  <si>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</si>
  <si>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</si>
  <si>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</si>
  <si>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</si>
  <si>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</si>
  <si>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</si>
  <si>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</si>
  <si>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</si>
  <si>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</si>
  <si>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</si>
  <si>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</si>
  <si>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</si>
  <si>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</si>
  <si>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</si>
  <si>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</si>
  <si>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</si>
  <si>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</si>
  <si>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</si>
  <si>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</si>
  <si>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</si>
  <si>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</si>
  <si>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</si>
  <si>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</si>
  <si>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</si>
  <si>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</si>
  <si>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</si>
  <si>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</si>
  <si>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</si>
  <si>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</si>
  <si>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</si>
  <si>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</si>
  <si>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</si>
  <si>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</si>
  <si>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</si>
  <si>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</si>
  <si>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</si>
  <si>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</si>
  <si>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</si>
  <si>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</si>
  <si>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</si>
  <si>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</si>
  <si>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</si>
  <si>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</si>
  <si>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</si>
  <si>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</si>
  <si>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</si>
  <si>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</si>
  <si>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</si>
  <si>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</si>
  <si>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</si>
  <si>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</si>
  <si>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</si>
  <si>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</si>
  <si>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</si>
  <si>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</si>
  <si>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</si>
  <si>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</si>
  <si>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</si>
  <si>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</si>
  <si>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</si>
  <si>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</si>
  <si>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</si>
  <si>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</si>
  <si>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</si>
  <si>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</si>
  <si>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</si>
  <si>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</si>
  <si>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</si>
  <si>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</si>
  <si>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</si>
  <si>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</si>
  <si>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</si>
  <si>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</si>
  <si>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</si>
  <si>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</si>
  <si>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</si>
  <si>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</si>
  <si>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</si>
  <si>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</si>
  <si>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</si>
  <si>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</si>
  <si>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</si>
  <si>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</si>
  <si>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</si>
  <si>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</si>
  <si>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</si>
  <si>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</si>
  <si>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</si>
  <si>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</si>
  <si>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</si>
  <si>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</si>
  <si>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</si>
  <si>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</si>
  <si>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</si>
  <si>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</si>
  <si>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</si>
  <si>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</si>
  <si>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</si>
  <si>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</si>
  <si>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</si>
  <si>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</si>
  <si>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</si>
  <si>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</si>
  <si>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</si>
  <si>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</si>
  <si>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</si>
  <si>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</si>
  <si>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</si>
  <si>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</si>
  <si>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</si>
  <si>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</si>
  <si>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</si>
  <si>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</si>
  <si>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</si>
  <si>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</si>
  <si>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</si>
  <si>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</si>
  <si>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</si>
  <si>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</si>
  <si>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</si>
  <si>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</si>
  <si>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</si>
  <si>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</si>
  <si>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</si>
  <si>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</si>
  <si>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</si>
  <si>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</si>
  <si>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</si>
  <si>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</si>
  <si>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</si>
  <si>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</si>
  <si>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</si>
  <si>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</si>
  <si>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</si>
  <si>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</si>
  <si>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</si>
  <si>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</si>
  <si>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</si>
  <si>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</si>
  <si>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</si>
  <si>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</si>
  <si>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</si>
  <si>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</si>
  <si>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</si>
  <si>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</si>
  <si>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</si>
  <si>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</si>
  <si>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</si>
  <si>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</si>
  <si>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</si>
  <si>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</si>
  <si>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</si>
  <si>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</si>
  <si>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</si>
  <si>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</si>
  <si>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</si>
  <si>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</si>
  <si>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</si>
  <si>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</si>
  <si>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</si>
  <si>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</si>
  <si>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</si>
  <si>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</si>
  <si>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</si>
  <si>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</si>
  <si>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</si>
  <si>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</si>
  <si>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</si>
  <si>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</si>
  <si>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</si>
  <si>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</si>
  <si>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</si>
  <si>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</si>
  <si>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</si>
  <si>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</si>
  <si>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</si>
  <si>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</si>
  <si>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</si>
  <si>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</si>
  <si>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</si>
  <si>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</si>
  <si>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</si>
  <si>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</si>
  <si>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</si>
  <si>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</si>
  <si>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</si>
  <si>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</si>
  <si>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</si>
  <si>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</si>
  <si>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</si>
  <si>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</si>
  <si>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</si>
  <si>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</si>
  <si>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</si>
  <si>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</si>
  <si>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</si>
  <si>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</si>
  <si>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</si>
  <si>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</si>
  <si>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</si>
  <si>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</si>
  <si>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</si>
  <si>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</si>
  <si>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</si>
  <si>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</si>
  <si>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</si>
  <si>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</si>
  <si>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</si>
  <si>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</si>
  <si>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</si>
  <si>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</si>
  <si>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</si>
  <si>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</si>
  <si>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</si>
  <si>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</si>
  <si>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</si>
  <si>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</si>
  <si>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</si>
  <si>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</si>
  <si>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</si>
  <si>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</si>
  <si>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</si>
  <si>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</si>
  <si>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</si>
  <si>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</si>
  <si>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</si>
  <si>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</si>
  <si>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</si>
  <si>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</si>
  <si>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</si>
  <si>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</si>
  <si>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</si>
  <si>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</si>
  <si>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</si>
  <si>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</si>
  <si>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</si>
  <si>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</si>
  <si>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</si>
  <si>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</si>
  <si>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</si>
  <si>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</si>
  <si>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</si>
  <si>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</si>
  <si>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</si>
  <si>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</si>
  <si>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</si>
  <si>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</si>
  <si>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</si>
  <si>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</si>
  <si>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</si>
  <si>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</si>
  <si>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</si>
  <si>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</si>
  <si>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</si>
  <si>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</si>
  <si>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</si>
  <si>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</si>
  <si>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</si>
  <si>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</si>
  <si>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</si>
  <si>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</si>
  <si>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</si>
  <si>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</si>
  <si>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</si>
  <si>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</si>
  <si>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</si>
  <si>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</si>
  <si>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</si>
  <si>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</si>
  <si>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</si>
  <si>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</si>
  <si>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</si>
  <si>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</si>
  <si>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</si>
  <si>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</si>
  <si>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</si>
  <si>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</si>
  <si>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</si>
  <si>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</si>
  <si>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</si>
  <si>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</si>
  <si>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</si>
  <si>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</si>
  <si>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</si>
  <si>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</si>
  <si>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</si>
  <si>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</si>
  <si>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</si>
  <si>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</si>
  <si>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</si>
  <si>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</si>
  <si>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</si>
  <si>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</si>
  <si>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</si>
  <si>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</si>
  <si>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</si>
  <si>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</si>
  <si>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</si>
  <si>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</si>
  <si>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</si>
  <si>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</si>
  <si>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</si>
  <si>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</si>
  <si>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</si>
  <si>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</si>
  <si>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</si>
  <si>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</si>
  <si>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</si>
  <si>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</si>
  <si>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</si>
  <si>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</si>
  <si>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</si>
  <si>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</si>
  <si>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</si>
  <si>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</si>
  <si>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</si>
  <si>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</si>
  <si>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</si>
  <si>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</si>
  <si>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</si>
  <si>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</si>
  <si>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</si>
  <si>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</si>
  <si>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</si>
  <si>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</si>
  <si>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</si>
  <si>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</si>
  <si>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</si>
  <si>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</si>
  <si>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</si>
  <si>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</si>
  <si>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</si>
  <si>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</si>
  <si>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</si>
  <si>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</si>
  <si>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</si>
  <si>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</si>
  <si>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</si>
  <si>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</si>
  <si>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</si>
  <si>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</si>
  <si>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</si>
  <si>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</si>
  <si>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</si>
  <si>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</si>
  <si>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</si>
  <si>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</si>
  <si>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</si>
  <si>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</si>
  <si>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</si>
  <si>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</si>
  <si>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</si>
  <si>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</si>
  <si>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</si>
  <si>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</si>
  <si>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</si>
  <si>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</si>
  <si>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</si>
  <si>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</si>
  <si>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</si>
  <si>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</si>
  <si>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</si>
  <si>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</si>
  <si>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</si>
  <si>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</si>
  <si>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</si>
  <si>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</si>
  <si>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</si>
  <si>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</si>
  <si>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</si>
  <si>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</si>
  <si>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</si>
  <si>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</si>
  <si>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</si>
  <si>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</si>
  <si>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</si>
  <si>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</si>
  <si>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</si>
  <si>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</si>
  <si>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</si>
  <si>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</si>
  <si>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</si>
  <si>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</si>
  <si>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</si>
  <si>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</si>
  <si>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</si>
  <si>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</si>
  <si>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</si>
  <si>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</si>
  <si>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</si>
  <si>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</si>
  <si>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</si>
  <si>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</si>
  <si>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</si>
  <si>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</si>
  <si>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</si>
  <si>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</si>
  <si>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</si>
  <si>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</si>
  <si>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</si>
  <si>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</si>
  <si>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</si>
  <si>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</si>
  <si>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</si>
  <si>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</si>
  <si>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</si>
  <si>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</si>
  <si>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</si>
  <si>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</si>
  <si>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</si>
  <si>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</si>
  <si>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</si>
  <si>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</si>
  <si>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</si>
  <si>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</si>
  <si>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</si>
  <si>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</si>
  <si>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</si>
  <si>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</si>
  <si>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</si>
  <si>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</si>
  <si>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</si>
  <si>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</si>
  <si>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</si>
  <si>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</si>
  <si>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</si>
  <si>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</si>
  <si>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</si>
  <si>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</si>
  <si>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</si>
  <si>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</si>
  <si>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</si>
  <si>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</si>
  <si>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</si>
  <si>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</si>
  <si>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</si>
  <si>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</si>
  <si>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</si>
  <si>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</si>
  <si>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</si>
  <si>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</si>
  <si>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</si>
  <si>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</si>
  <si>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</si>
  <si>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</si>
  <si>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</si>
  <si>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</si>
  <si>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</si>
  <si>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</si>
  <si>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</si>
  <si>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</si>
  <si>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</si>
  <si>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</si>
  <si>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</si>
  <si>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</si>
  <si>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</si>
  <si>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</si>
  <si>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</si>
  <si>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</si>
  <si>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</si>
  <si>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</si>
  <si>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</si>
  <si>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</si>
  <si>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</si>
  <si>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</si>
  <si>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</si>
  <si>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</si>
  <si>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</si>
  <si>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</si>
  <si>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</si>
  <si>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</si>
  <si>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</si>
  <si>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</si>
  <si>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</si>
  <si>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</si>
  <si>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</si>
  <si>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</si>
  <si>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</si>
  <si>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</si>
  <si>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</si>
  <si>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</si>
  <si>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</si>
  <si>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</si>
  <si>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</si>
  <si>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</si>
  <si>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</si>
  <si>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</si>
  <si>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</si>
  <si>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</si>
  <si>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</si>
  <si>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</si>
  <si>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</si>
  <si>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</si>
  <si>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</si>
  <si>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</si>
  <si>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</si>
  <si>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</si>
  <si>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</si>
  <si>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</si>
  <si>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</si>
  <si>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</si>
  <si>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</si>
  <si>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</si>
  <si>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</si>
  <si>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</si>
  <si>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</si>
  <si>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</si>
  <si>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</si>
  <si>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</si>
  <si>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</si>
  <si>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</si>
  <si>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</si>
  <si>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</si>
  <si>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</si>
  <si>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</si>
  <si>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</si>
  <si>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</si>
  <si>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</si>
  <si>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</si>
  <si>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</si>
  <si>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</si>
  <si>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</si>
  <si>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</si>
  <si>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</si>
  <si>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</si>
  <si>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</si>
  <si>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</si>
  <si>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</si>
  <si>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</si>
  <si>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</si>
  <si>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</si>
  <si>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</si>
  <si>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</si>
  <si>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</si>
  <si>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</si>
  <si>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</si>
  <si>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</si>
  <si>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</si>
  <si>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</si>
  <si>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</si>
  <si>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</si>
  <si>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</si>
  <si>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</si>
  <si>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</si>
  <si>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</si>
  <si>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</si>
  <si>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</si>
  <si>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</si>
  <si>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</si>
  <si>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</si>
  <si>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</si>
  <si>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</si>
  <si>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</si>
  <si>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</si>
  <si>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</si>
  <si>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</si>
  <si>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</si>
  <si>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</si>
  <si>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</si>
  <si>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</si>
  <si>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</si>
  <si>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</si>
  <si>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</si>
  <si>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</si>
  <si>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</si>
  <si>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</si>
  <si>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</si>
  <si>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</si>
  <si>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</si>
  <si>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</si>
  <si>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</si>
  <si>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</si>
  <si>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</si>
  <si>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</si>
  <si>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</si>
  <si>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</si>
  <si>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</si>
  <si>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</si>
  <si>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</si>
  <si>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</si>
  <si>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</si>
  <si>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</si>
  <si>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</si>
  <si>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</si>
  <si>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</si>
  <si>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</si>
  <si>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</si>
  <si>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</si>
  <si>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</si>
  <si>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</si>
  <si>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</si>
  <si>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</si>
  <si>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</si>
  <si>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</si>
  <si>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</si>
  <si>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</si>
  <si>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</si>
  <si>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</si>
  <si>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</si>
  <si>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</si>
  <si>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</si>
  <si>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</si>
  <si>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</si>
  <si>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</si>
  <si>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</si>
  <si>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</si>
  <si>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</si>
  <si>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</si>
  <si>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</si>
  <si>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</si>
  <si>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</si>
  <si>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</si>
  <si>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</si>
  <si>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</si>
  <si>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</si>
  <si>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</si>
  <si>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</si>
  <si>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</si>
  <si>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</si>
  <si>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</si>
  <si>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</si>
  <si>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</si>
  <si>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</si>
  <si>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</si>
  <si>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</si>
  <si>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</si>
  <si>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</si>
  <si>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</si>
  <si>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</si>
  <si>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</si>
  <si>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</si>
  <si>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</si>
  <si>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</si>
  <si>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</si>
  <si>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</si>
  <si>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</si>
  <si>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</si>
  <si>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</si>
  <si>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</si>
  <si>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</si>
  <si>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</si>
  <si>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</si>
  <si>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</si>
  <si>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</si>
  <si>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</si>
  <si>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</si>
  <si>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</si>
  <si>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</si>
  <si>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</si>
  <si>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</si>
  <si>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</si>
  <si>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</si>
  <si>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</si>
  <si>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</si>
  <si>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</si>
  <si>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</si>
  <si>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</si>
  <si>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</si>
  <si>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</si>
  <si>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</si>
  <si>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</si>
  <si>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</si>
  <si>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</si>
  <si>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</si>
  <si>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</si>
  <si>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</si>
  <si>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</si>
  <si>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</si>
  <si>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</si>
  <si>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</si>
  <si>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</si>
  <si>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</si>
  <si>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</si>
  <si>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</si>
  <si>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</si>
  <si>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</si>
  <si>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</si>
  <si>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</si>
  <si>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</si>
  <si>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</si>
  <si>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</si>
  <si>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</si>
  <si>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</si>
  <si>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</si>
  <si>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</si>
  <si>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</si>
  <si>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</si>
  <si>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</si>
  <si>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</si>
  <si>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</si>
  <si>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</si>
  <si>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</si>
  <si>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</si>
  <si>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</si>
  <si>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</si>
  <si>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</si>
  <si>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</si>
  <si>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</si>
  <si>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</si>
  <si>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</si>
  <si>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</si>
  <si>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</si>
  <si>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</si>
  <si>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</si>
  <si>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</si>
  <si>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</si>
  <si>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</si>
  <si>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</si>
  <si>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</si>
  <si>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</si>
  <si>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</si>
  <si>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</si>
  <si>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</si>
  <si>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</si>
  <si>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</si>
  <si>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</si>
  <si>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</si>
  <si>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</si>
  <si>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</si>
  <si>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</si>
  <si>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</si>
  <si>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</si>
  <si>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</si>
  <si>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</si>
  <si>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</si>
  <si>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</si>
  <si>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</si>
  <si>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</si>
  <si>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</si>
  <si>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</si>
  <si>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</si>
  <si>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</si>
  <si>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</si>
  <si>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</si>
  <si>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</si>
  <si>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</si>
  <si>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</si>
  <si>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</si>
  <si>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</si>
  <si>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</si>
  <si>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</si>
  <si>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</si>
  <si>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</si>
  <si>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</si>
  <si>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</si>
  <si>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</si>
  <si>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</si>
  <si>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</si>
  <si>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</si>
  <si>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</si>
  <si>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</si>
  <si>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</si>
  <si>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</si>
  <si>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</si>
  <si>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</si>
  <si>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</si>
  <si>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</si>
  <si>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</si>
  <si>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</si>
  <si>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</si>
  <si>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</si>
  <si>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</si>
  <si>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</si>
  <si>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</si>
  <si>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</si>
  <si>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</si>
  <si>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</si>
  <si>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</si>
  <si>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</si>
  <si>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</si>
  <si>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</si>
  <si>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</si>
  <si>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</si>
  <si>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</si>
  <si>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</si>
  <si>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</si>
  <si>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</si>
  <si>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</si>
  <si>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</si>
  <si>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</si>
  <si>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</si>
  <si>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</si>
  <si>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</si>
  <si>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</si>
  <si>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</si>
  <si>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</si>
  <si>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</si>
  <si>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</si>
  <si>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</si>
  <si>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</si>
  <si>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</si>
  <si>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</si>
  <si>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</si>
  <si>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</si>
  <si>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</si>
  <si>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</si>
  <si>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</si>
  <si>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</si>
  <si>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</si>
  <si>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</si>
  <si>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</si>
  <si>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</si>
  <si>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</si>
  <si>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</si>
  <si>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</si>
  <si>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</si>
  <si>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</si>
  <si>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</si>
  <si>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</si>
  <si>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</si>
  <si>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</si>
  <si>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</si>
  <si>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</si>
  <si>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</si>
  <si>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</si>
  <si>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</si>
  <si>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</si>
  <si>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</si>
  <si>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</si>
  <si>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</si>
  <si>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</si>
  <si>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</si>
  <si>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</si>
  <si>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</si>
  <si>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</si>
  <si>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</si>
  <si>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</si>
  <si>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</si>
  <si>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</si>
  <si>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</si>
  <si>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</si>
  <si>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</si>
  <si>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</si>
  <si>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</si>
  <si>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</si>
  <si>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</si>
  <si>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</si>
  <si>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</si>
  <si>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</si>
  <si>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</si>
  <si>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</si>
  <si>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</si>
  <si>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</si>
  <si>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</si>
  <si>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</si>
  <si>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</si>
  <si>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</si>
  <si>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</si>
  <si>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</si>
  <si>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</si>
  <si>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</si>
  <si>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</si>
  <si>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</si>
  <si>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</si>
  <si>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</si>
  <si>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</si>
  <si>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</si>
  <si>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</si>
  <si>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</si>
  <si>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</si>
  <si>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</si>
  <si>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</si>
  <si>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</si>
  <si>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</si>
  <si>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</si>
  <si>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</si>
  <si>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</si>
  <si>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</si>
  <si>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</si>
  <si>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</si>
  <si>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</si>
  <si>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</si>
  <si>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</si>
  <si>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</si>
  <si>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</si>
  <si>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</si>
  <si>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</si>
  <si>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</si>
  <si>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</si>
  <si>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</si>
  <si>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</si>
  <si>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</si>
  <si>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</si>
  <si>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</si>
  <si>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</si>
  <si>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</si>
  <si>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</si>
  <si>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</si>
  <si>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</si>
  <si>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</si>
  <si>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</si>
  <si>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</si>
  <si>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</si>
  <si>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</si>
  <si>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</si>
  <si>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</si>
  <si>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</si>
  <si>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</si>
  <si>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</si>
  <si>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</si>
  <si>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</si>
  <si>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</si>
  <si>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</si>
  <si>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</si>
  <si>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</si>
  <si>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</si>
  <si>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</si>
  <si>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</si>
  <si>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</si>
  <si>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</si>
  <si>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</si>
  <si>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</si>
  <si>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</si>
  <si>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</si>
  <si>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</si>
  <si>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</si>
  <si>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</si>
  <si>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</si>
  <si>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</si>
  <si>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</si>
  <si>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</si>
  <si>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</si>
  <si>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</si>
  <si>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</si>
  <si>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</si>
  <si>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</si>
  <si>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</si>
  <si>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</si>
  <si>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</si>
  <si>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</si>
  <si>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</si>
  <si>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</si>
  <si>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</si>
  <si>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</si>
  <si>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</si>
  <si>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</si>
  <si>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</si>
  <si>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</si>
  <si>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</si>
  <si>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</si>
  <si>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</si>
  <si>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</si>
  <si>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</si>
  <si>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</si>
  <si>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</si>
  <si>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</si>
  <si>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</si>
  <si>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</si>
  <si>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</si>
  <si>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</si>
  <si>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</si>
  <si>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</si>
  <si>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</si>
  <si>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</si>
  <si>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</si>
  <si>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</si>
  <si>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</si>
  <si>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</si>
  <si>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</si>
  <si>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</si>
  <si>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</si>
  <si>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</si>
  <si>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</si>
  <si>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</si>
  <si>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</si>
  <si>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</si>
  <si>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</si>
  <si>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</si>
  <si>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</si>
  <si>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</si>
  <si>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</si>
  <si>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</si>
  <si>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</si>
  <si>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</si>
  <si>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</si>
  <si>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</si>
  <si>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</si>
  <si>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</si>
  <si>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</si>
  <si>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</si>
  <si>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</si>
  <si>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</si>
  <si>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</si>
  <si>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</si>
  <si>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</si>
  <si>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</si>
  <si>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</si>
  <si>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</si>
  <si>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</si>
  <si>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</si>
  <si>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</si>
  <si>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</si>
  <si>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</si>
  <si>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</si>
  <si>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</si>
  <si>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</si>
  <si>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</si>
  <si>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</si>
  <si>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</si>
  <si>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</si>
  <si>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</si>
  <si>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</si>
  <si>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</si>
  <si>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</si>
  <si>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</si>
  <si>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</si>
  <si>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</si>
  <si>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</si>
  <si>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</si>
  <si>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</si>
  <si>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</si>
  <si>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</si>
  <si>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</si>
  <si>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</si>
  <si>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</si>
  <si>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</si>
  <si>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</si>
  <si>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</si>
  <si>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</si>
  <si>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</si>
  <si>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</si>
  <si>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</si>
  <si>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</si>
  <si>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</si>
  <si>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</si>
  <si>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</si>
  <si>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</si>
  <si>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</si>
  <si>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</si>
  <si>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</si>
  <si>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</si>
  <si>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</si>
  <si>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</si>
  <si>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</si>
  <si>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</si>
  <si>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</si>
  <si>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</si>
  <si>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</si>
  <si>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</si>
  <si>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</si>
  <si>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</si>
  <si>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</si>
  <si>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</si>
  <si>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</si>
  <si>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</si>
  <si>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</si>
  <si>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</si>
  <si>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</si>
  <si>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</si>
  <si>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</si>
  <si>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</si>
  <si>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</si>
  <si>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</si>
  <si>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</si>
  <si>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</si>
  <si>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</si>
  <si>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</si>
  <si>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</si>
  <si>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</si>
  <si>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</si>
  <si>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</si>
  <si>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</si>
  <si>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</si>
  <si>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</si>
  <si>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</si>
  <si>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</si>
  <si>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</si>
  <si>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</si>
  <si>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</si>
  <si>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</si>
  <si>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</si>
  <si>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</si>
  <si>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</si>
  <si>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</si>
  <si>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</si>
  <si>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</si>
  <si>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</si>
  <si>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</si>
  <si>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</si>
  <si>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</si>
  <si>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</si>
  <si>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</si>
  <si>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</si>
  <si>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</si>
  <si>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</si>
  <si>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</si>
  <si>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</si>
  <si>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</si>
  <si>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</si>
  <si>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</si>
  <si>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</si>
  <si>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</si>
  <si>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</si>
  <si>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</si>
  <si>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</si>
  <si>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</si>
  <si>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</si>
  <si>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</si>
  <si>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</si>
  <si>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</si>
  <si>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</si>
  <si>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</si>
  <si>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</si>
  <si>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</si>
  <si>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</si>
  <si>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</si>
  <si>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</si>
  <si>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</si>
  <si>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</si>
  <si>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</si>
  <si>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</si>
  <si>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</si>
  <si>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</si>
  <si>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</si>
  <si>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</si>
  <si>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</si>
  <si>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</si>
  <si>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</si>
  <si>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</si>
  <si>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</si>
  <si>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</si>
  <si>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</si>
  <si>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</si>
  <si>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</si>
  <si>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</si>
  <si>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</si>
  <si>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</si>
  <si>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</si>
  <si>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</si>
  <si>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</si>
  <si>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</si>
  <si>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</si>
  <si>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</si>
  <si>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</si>
  <si>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</si>
  <si>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</si>
  <si>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</si>
  <si>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</si>
  <si>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</si>
  <si>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</si>
  <si>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</si>
  <si>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</si>
  <si>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</si>
  <si>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</si>
  <si>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</si>
  <si>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</si>
  <si>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</si>
  <si>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</si>
  <si>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</si>
  <si>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</si>
  <si>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</si>
  <si>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</si>
  <si>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</si>
  <si>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</si>
  <si>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</si>
  <si>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</si>
  <si>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</si>
  <si>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</si>
  <si>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</si>
  <si>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</si>
  <si>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</si>
  <si>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</si>
  <si>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</si>
  <si>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</si>
  <si>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</si>
  <si>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</si>
  <si>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</si>
  <si>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</si>
  <si>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</si>
  <si>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</si>
  <si>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</si>
  <si>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</si>
  <si>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</si>
  <si>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</si>
  <si>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</si>
  <si>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</si>
  <si>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</si>
  <si>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</si>
  <si>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</si>
  <si>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</si>
  <si>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</si>
  <si>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</si>
  <si>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</si>
  <si>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</si>
  <si>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</si>
  <si>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</si>
  <si>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</si>
  <si>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</si>
  <si>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</si>
  <si>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</si>
  <si>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</si>
  <si>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</si>
  <si>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</si>
  <si>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</si>
  <si>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</si>
  <si>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</si>
  <si>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</si>
  <si>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</si>
  <si>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</si>
  <si>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</si>
  <si>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</si>
  <si>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</si>
  <si>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</si>
  <si>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</si>
  <si>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</si>
  <si>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</si>
  <si>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</si>
  <si>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</si>
  <si>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</si>
  <si>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</si>
  <si>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</si>
  <si>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</si>
  <si>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</si>
  <si>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</si>
  <si>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</si>
  <si>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</si>
  <si>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</si>
  <si>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</si>
  <si>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</si>
  <si>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</si>
  <si>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</si>
  <si>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</si>
  <si>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</si>
  <si>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</si>
  <si>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</si>
  <si>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</si>
  <si>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</si>
  <si>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</si>
  <si>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</si>
  <si>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</si>
  <si>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</si>
  <si>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</si>
  <si>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</si>
  <si>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</si>
  <si>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</si>
  <si>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</si>
  <si>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</si>
  <si>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</si>
  <si>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</si>
  <si>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</si>
  <si>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</si>
  <si>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</si>
  <si>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</si>
  <si>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</si>
  <si>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</si>
  <si>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</si>
  <si>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</si>
  <si>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</si>
  <si>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</si>
  <si>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</si>
  <si>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</si>
  <si>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</si>
  <si>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</si>
  <si>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</si>
  <si>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</si>
  <si>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</si>
  <si>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</si>
  <si>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</si>
  <si>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</si>
  <si>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</si>
  <si>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</si>
  <si>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</si>
  <si>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</si>
  <si>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</si>
  <si>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</si>
  <si>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</si>
  <si>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</si>
  <si>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</si>
  <si>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</si>
  <si>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</si>
  <si>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</si>
  <si>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</si>
  <si>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</si>
  <si>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</si>
  <si>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</si>
  <si>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</si>
  <si>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</si>
  <si>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</si>
  <si>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</si>
  <si>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</si>
  <si>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</si>
  <si>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</si>
  <si>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</si>
  <si>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</si>
  <si>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</si>
  <si>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</si>
  <si>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</si>
  <si>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</si>
  <si>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</si>
  <si>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</si>
  <si>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</si>
  <si>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</si>
  <si>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</si>
  <si>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</si>
  <si>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</si>
  <si>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</si>
  <si>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</si>
  <si>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</si>
  <si>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</si>
  <si>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</si>
  <si>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</si>
  <si>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</si>
  <si>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</si>
  <si>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</si>
  <si>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</si>
  <si>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</si>
  <si>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</si>
  <si>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</si>
  <si>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</si>
  <si>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</si>
  <si>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</si>
  <si>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</si>
  <si>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</si>
  <si>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</si>
  <si>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</si>
  <si>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</si>
  <si>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</si>
  <si>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</si>
  <si>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</si>
  <si>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</si>
  <si>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</si>
  <si>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</si>
  <si>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</si>
  <si>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</si>
  <si>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</si>
  <si>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</si>
  <si>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</si>
  <si>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</si>
  <si>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</si>
  <si>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</si>
  <si>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</si>
  <si>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</si>
  <si>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</si>
  <si>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</si>
  <si>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</si>
  <si>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</si>
  <si>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</si>
  <si>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</si>
  <si>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</si>
  <si>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</si>
  <si>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</si>
  <si>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</si>
  <si>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</si>
  <si>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</si>
  <si>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</si>
  <si>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</si>
  <si>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</si>
  <si>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</si>
  <si>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</si>
  <si>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</si>
  <si>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</si>
  <si>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</si>
  <si>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</si>
  <si>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</si>
  <si>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</si>
  <si>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</si>
  <si>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</si>
  <si>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</si>
  <si>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</si>
  <si>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</si>
  <si>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</si>
  <si>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</si>
  <si>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</si>
  <si>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</si>
  <si>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</si>
  <si>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</si>
  <si>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</si>
  <si>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</si>
  <si>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</si>
  <si>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</si>
  <si>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</si>
  <si>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</si>
  <si>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</si>
  <si>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</si>
  <si>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</si>
  <si>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</si>
  <si>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</si>
  <si>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</si>
  <si>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</si>
  <si>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</si>
  <si>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</si>
  <si>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</si>
  <si>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</si>
  <si>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</si>
  <si>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</si>
  <si>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</si>
  <si>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</si>
  <si>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</si>
  <si>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</si>
  <si>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</si>
  <si>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</si>
  <si>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</si>
  <si>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</si>
  <si>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</si>
  <si>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</si>
  <si>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</si>
  <si>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</si>
  <si>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</si>
  <si>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</si>
  <si>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</si>
  <si>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</si>
  <si>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</si>
  <si>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</si>
  <si>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</si>
  <si>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</si>
  <si>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</si>
  <si>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</si>
  <si>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</si>
  <si>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</si>
  <si>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</si>
  <si>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</si>
  <si>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</si>
  <si>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</si>
  <si>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</si>
  <si>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</si>
  <si>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</si>
  <si>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</si>
  <si>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</si>
  <si>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</si>
  <si>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</si>
  <si>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</si>
  <si>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</si>
  <si>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</si>
  <si>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</si>
  <si>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</si>
  <si>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</si>
  <si>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</si>
  <si>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</si>
  <si>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</si>
  <si>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</si>
  <si>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</si>
  <si>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</si>
  <si>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</si>
  <si>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</si>
  <si>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</si>
  <si>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</si>
  <si>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</si>
  <si>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</si>
  <si>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</si>
  <si>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</si>
  <si>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</si>
  <si>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</si>
  <si>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</si>
  <si>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</si>
  <si>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</si>
  <si>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</si>
  <si>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</si>
  <si>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</si>
  <si>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</si>
  <si>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</si>
  <si>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</si>
  <si>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</si>
  <si>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</si>
  <si>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</si>
  <si>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</si>
  <si>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</si>
  <si>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</si>
  <si>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</si>
  <si>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</si>
  <si>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</si>
  <si>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</si>
  <si>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</si>
  <si>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</si>
  <si>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</si>
  <si>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</si>
  <si>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</si>
  <si>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</si>
  <si>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</si>
  <si>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</si>
  <si>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</si>
  <si>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</si>
  <si>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</si>
  <si>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</si>
  <si>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</si>
  <si>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</si>
  <si>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</si>
  <si>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</si>
  <si>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</si>
  <si>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</si>
  <si>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</si>
  <si>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</si>
  <si>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</si>
  <si>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</si>
  <si>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</si>
  <si>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</si>
  <si>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</si>
  <si>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</si>
  <si>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</si>
  <si>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</si>
  <si>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</si>
  <si>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</si>
  <si>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</si>
  <si>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</si>
  <si>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</si>
  <si>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</si>
  <si>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</si>
  <si>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</si>
  <si>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</si>
  <si>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</si>
  <si>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</si>
  <si>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</si>
  <si>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</si>
  <si>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</si>
  <si>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</si>
  <si>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</si>
  <si>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</si>
  <si>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</si>
  <si>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</si>
  <si>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</si>
  <si>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</si>
  <si>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</si>
  <si>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</si>
  <si>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</si>
  <si>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</si>
  <si>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</si>
  <si>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</si>
  <si>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</si>
  <si>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</si>
  <si>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</si>
  <si>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</si>
  <si>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</si>
  <si>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</si>
  <si>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</si>
  <si>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</si>
  <si>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</si>
  <si>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</si>
  <si>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</si>
  <si>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</si>
  <si>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</si>
  <si>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</si>
  <si>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</si>
  <si>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</si>
  <si>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</si>
  <si>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</si>
  <si>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</si>
  <si>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</si>
  <si>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</si>
  <si>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</si>
  <si>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</si>
  <si>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</si>
  <si>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</si>
  <si>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</si>
  <si>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</si>
  <si>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</si>
  <si>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</si>
  <si>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</si>
  <si>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</si>
  <si>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</si>
  <si>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</si>
  <si>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</si>
  <si>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</si>
  <si>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</si>
  <si>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</si>
  <si>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</si>
  <si>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</si>
  <si>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</si>
  <si>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</si>
  <si>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</si>
  <si>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</si>
  <si>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</si>
  <si>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</si>
  <si>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</si>
  <si>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</si>
  <si>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</si>
  <si>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</si>
  <si>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</si>
  <si>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</si>
  <si>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</si>
  <si>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</si>
  <si>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</si>
  <si>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</si>
  <si>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</si>
  <si>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</si>
  <si>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</si>
  <si>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</si>
  <si>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</si>
  <si>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</si>
  <si>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</si>
  <si>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</si>
  <si>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</si>
  <si>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</si>
  <si>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</si>
  <si>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</si>
  <si>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</si>
  <si>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</si>
  <si>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</si>
  <si>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</si>
  <si>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</si>
  <si>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</si>
  <si>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</si>
  <si>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</si>
  <si>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</si>
  <si>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</si>
  <si>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</si>
  <si>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</si>
  <si>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</si>
  <si>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</si>
  <si>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</si>
  <si>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</si>
  <si>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</si>
  <si>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</si>
  <si>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</si>
  <si>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</si>
  <si>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</si>
  <si>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</si>
  <si>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</si>
  <si>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</si>
  <si>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</si>
  <si>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</si>
  <si>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</si>
  <si>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</si>
  <si>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</si>
  <si>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</si>
  <si>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</si>
  <si>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</si>
  <si>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</si>
  <si>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</si>
  <si>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</si>
  <si>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</si>
  <si>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</si>
  <si>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</si>
  <si>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</si>
  <si>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</si>
  <si>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</si>
  <si>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</si>
  <si>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</si>
  <si>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</si>
  <si>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</si>
  <si>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</si>
  <si>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</si>
  <si>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</si>
  <si>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</si>
  <si>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</si>
  <si>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</si>
  <si>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</si>
  <si>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</si>
  <si>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</si>
  <si>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</si>
  <si>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</si>
  <si>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</si>
  <si>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</si>
  <si>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</si>
  <si>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</si>
  <si>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</si>
  <si>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</si>
  <si>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</si>
  <si>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</si>
  <si>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</si>
  <si>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</si>
  <si>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</si>
  <si>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</si>
  <si>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</si>
  <si>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</si>
  <si>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</si>
  <si>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</si>
  <si>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</si>
  <si>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</si>
  <si>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</si>
  <si>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</si>
  <si>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</si>
  <si>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</si>
  <si>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</si>
  <si>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</si>
  <si>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</si>
  <si>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</si>
  <si>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</si>
  <si>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</si>
  <si>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</si>
  <si>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</si>
  <si>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</si>
  <si>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</si>
  <si>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</si>
  <si>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</si>
  <si>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</si>
  <si>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</si>
  <si>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</si>
  <si>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</si>
  <si>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</si>
  <si>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</si>
  <si>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</si>
  <si>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</si>
  <si>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</si>
  <si>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</si>
  <si>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</si>
  <si>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</si>
  <si>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</si>
  <si>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</si>
  <si>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</si>
  <si>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</si>
  <si>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</si>
  <si>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</si>
  <si>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</si>
  <si>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</si>
  <si>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</si>
  <si>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</si>
  <si>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</si>
  <si>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</si>
  <si>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</si>
  <si>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</si>
  <si>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</si>
  <si>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</si>
  <si>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</si>
  <si>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</si>
  <si>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</si>
  <si>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</si>
  <si>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</si>
  <si>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</si>
  <si>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</si>
  <si>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</si>
  <si>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</si>
  <si>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</si>
  <si>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</si>
  <si>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</si>
  <si>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</si>
  <si>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</si>
  <si>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</si>
  <si>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</si>
  <si>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</si>
  <si>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</si>
  <si>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</si>
  <si>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</si>
  <si>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</si>
  <si>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</si>
  <si>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</si>
  <si>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</si>
  <si>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</si>
  <si>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</si>
  <si>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</si>
  <si>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</si>
  <si>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</si>
  <si>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</si>
  <si>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</si>
  <si>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</si>
  <si>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</si>
  <si>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</si>
  <si>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</si>
  <si>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</si>
  <si>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</si>
  <si>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</si>
  <si>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</si>
  <si>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</si>
  <si>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</si>
  <si>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</si>
  <si>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</si>
  <si>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</si>
  <si>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</si>
  <si>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</si>
  <si>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</si>
  <si>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</si>
  <si>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</si>
  <si>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</si>
  <si>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</si>
  <si>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</si>
  <si>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</si>
  <si>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</si>
  <si>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</si>
  <si>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</si>
  <si>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</si>
  <si>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</si>
  <si>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</si>
  <si>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</si>
  <si>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</si>
  <si>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</si>
  <si>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</si>
  <si>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</si>
  <si>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</si>
  <si>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</si>
  <si>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</si>
  <si>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</si>
  <si>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</si>
  <si>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</si>
  <si>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</si>
  <si>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</si>
  <si>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</si>
  <si>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</si>
  <si>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</si>
  <si>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</si>
  <si>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</si>
  <si>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</si>
  <si>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</si>
  <si>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</si>
  <si>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</si>
  <si>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</si>
  <si>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</si>
  <si>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</si>
  <si>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</si>
  <si>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</si>
  <si>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</si>
  <si>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</si>
  <si>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</si>
  <si>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</si>
  <si>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</si>
  <si>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</si>
  <si>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</si>
  <si>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</si>
  <si>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</si>
  <si>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</si>
  <si>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</si>
  <si>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</si>
  <si>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</si>
  <si>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</si>
  <si>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</si>
  <si>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</si>
  <si>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</si>
  <si>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</si>
  <si>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</si>
  <si>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</si>
  <si>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</si>
  <si>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</si>
  <si>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</si>
  <si>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</si>
  <si>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</si>
  <si>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</si>
  <si>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</si>
  <si>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</si>
  <si>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</si>
  <si>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</si>
  <si>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</si>
  <si>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</si>
  <si>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</si>
  <si>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</si>
  <si>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</si>
  <si>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</si>
  <si>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</si>
  <si>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</si>
  <si>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</si>
  <si>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</si>
  <si>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</si>
  <si>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</si>
  <si>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</si>
  <si>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</si>
  <si>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</si>
  <si>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</si>
  <si>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</si>
  <si>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</si>
  <si>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</si>
  <si>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</si>
  <si>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</si>
  <si>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</si>
  <si>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</si>
  <si>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</si>
  <si>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</si>
  <si>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</si>
  <si>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</si>
  <si>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</si>
  <si>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</si>
  <si>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</si>
  <si>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</si>
  <si>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</si>
  <si>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</si>
  <si>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</si>
  <si>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</si>
  <si>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</si>
  <si>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</si>
  <si>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</si>
  <si>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</si>
  <si>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</si>
  <si>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</si>
  <si>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</si>
  <si>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</si>
  <si>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</si>
  <si>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</si>
  <si>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</si>
  <si>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</si>
  <si>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</si>
  <si>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</si>
  <si>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</si>
  <si>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</si>
  <si>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</si>
  <si>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</si>
  <si>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</si>
  <si>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</si>
  <si>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</si>
  <si>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</si>
  <si>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</si>
  <si>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</si>
  <si>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</si>
  <si>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</si>
  <si>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</si>
  <si>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</si>
  <si>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</si>
  <si>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</si>
  <si>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</si>
  <si>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</si>
  <si>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</si>
  <si>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</si>
  <si>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</si>
  <si>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</si>
  <si>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</si>
  <si>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</si>
  <si>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</si>
  <si>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</si>
  <si>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</si>
  <si>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</si>
  <si>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</si>
  <si>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</si>
  <si>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</si>
  <si>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</si>
  <si>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</si>
  <si>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</si>
  <si>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</si>
  <si>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</si>
  <si>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</si>
  <si>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</si>
  <si>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</si>
  <si>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</si>
  <si>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</si>
  <si>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</si>
  <si>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</si>
  <si>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</si>
  <si>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</si>
  <si>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</si>
  <si>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</si>
  <si>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</si>
  <si>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</si>
  <si>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</si>
  <si>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</si>
  <si>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</si>
  <si>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</si>
  <si>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</si>
  <si>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</si>
  <si>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</si>
  <si>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</si>
  <si>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</si>
  <si>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</si>
  <si>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</si>
  <si>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</si>
  <si>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</si>
  <si>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</si>
  <si>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</si>
  <si>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</si>
  <si>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</si>
  <si>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</si>
  <si>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</si>
  <si>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</si>
  <si>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</si>
  <si>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</si>
  <si>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</si>
  <si>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</si>
  <si>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</si>
  <si>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</si>
  <si>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</si>
  <si>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</si>
  <si>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</si>
  <si>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</si>
  <si>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</si>
  <si>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</si>
  <si>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</si>
  <si>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</si>
  <si>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</si>
  <si>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</si>
  <si>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</si>
  <si>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</si>
  <si>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</si>
  <si>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</si>
  <si>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</si>
  <si>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</si>
  <si>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</si>
  <si>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</si>
  <si>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</si>
  <si>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</si>
  <si>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</si>
  <si>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</si>
  <si>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</si>
  <si>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</si>
  <si>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</si>
  <si>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</si>
  <si>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</si>
  <si>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</si>
  <si>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</si>
  <si>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</si>
  <si>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</si>
  <si>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</si>
  <si>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</si>
  <si>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</si>
  <si>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</si>
  <si>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</si>
  <si>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</si>
  <si>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</si>
  <si>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</si>
  <si>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</si>
  <si>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</si>
  <si>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</si>
  <si>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</si>
  <si>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</si>
  <si>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</si>
  <si>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</si>
  <si>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</si>
  <si>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</si>
  <si>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</si>
  <si>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</si>
  <si>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</si>
  <si>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</si>
  <si>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</si>
  <si>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</si>
  <si>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</si>
  <si>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</si>
  <si>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</si>
  <si>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</si>
  <si>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</si>
  <si>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</si>
  <si>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</si>
  <si>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</si>
  <si>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</si>
  <si>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</si>
  <si>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</si>
  <si>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</si>
  <si>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</si>
  <si>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</si>
  <si>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</si>
  <si>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</si>
  <si>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</si>
  <si>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</si>
  <si>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</si>
  <si>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</si>
  <si>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</si>
  <si>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</si>
  <si>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</si>
  <si>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</si>
  <si>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</si>
  <si>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</si>
  <si>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</si>
  <si>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</si>
  <si>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</si>
  <si>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</si>
  <si>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</si>
  <si>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</si>
  <si>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</si>
  <si>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</si>
  <si>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</si>
  <si>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</si>
  <si>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</si>
  <si>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</si>
  <si>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</si>
  <si>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</si>
  <si>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</si>
  <si>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</si>
  <si>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</si>
  <si>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</si>
  <si>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</si>
  <si>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</si>
  <si>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</si>
  <si>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</si>
  <si>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</si>
  <si>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</si>
  <si>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</si>
  <si>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</si>
  <si>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</si>
  <si>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</si>
  <si>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</si>
  <si>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</si>
  <si>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</si>
  <si>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</si>
  <si>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</si>
  <si>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</si>
  <si>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</si>
  <si>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</si>
  <si>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</si>
  <si>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</si>
  <si>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</si>
  <si>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</si>
  <si>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</si>
  <si>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</si>
  <si>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</si>
  <si>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</si>
  <si>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</si>
  <si>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</si>
  <si>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</si>
  <si>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</si>
  <si>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</si>
  <si>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</si>
  <si>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</si>
  <si>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</si>
  <si>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</si>
  <si>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</si>
  <si>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</si>
  <si>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</si>
  <si>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</si>
  <si>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</si>
  <si>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</si>
  <si>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</si>
  <si>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</si>
  <si>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</si>
  <si>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</si>
  <si>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</si>
  <si>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</si>
  <si>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</si>
  <si>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</si>
  <si>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</si>
  <si>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</si>
  <si>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</si>
  <si>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</si>
  <si>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</si>
  <si>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</si>
  <si>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</si>
  <si>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</si>
  <si>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</si>
  <si>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</si>
  <si>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</si>
  <si>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</si>
  <si>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</si>
  <si>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</si>
  <si>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</si>
  <si>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</si>
  <si>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</si>
  <si>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</si>
  <si>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</si>
  <si>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</si>
  <si>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</si>
  <si>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</si>
  <si>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</si>
  <si>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</si>
  <si>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</si>
  <si>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</si>
  <si>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</si>
  <si>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</si>
  <si>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</si>
  <si>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</si>
  <si>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</si>
  <si>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</si>
  <si>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</si>
  <si>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</si>
  <si>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</si>
  <si>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</si>
  <si>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</si>
  <si>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</si>
  <si>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</si>
  <si>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</si>
  <si>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</si>
  <si>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</si>
  <si>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</si>
  <si>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</si>
  <si>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</si>
  <si>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</si>
  <si>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</si>
  <si>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</si>
  <si>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</si>
  <si>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</si>
  <si>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</si>
  <si>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</si>
  <si>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</si>
  <si>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</si>
  <si>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</si>
  <si>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</si>
  <si>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</si>
  <si>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</si>
  <si>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</si>
  <si>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</si>
  <si>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</si>
  <si>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</si>
  <si>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</si>
  <si>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</si>
  <si>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</si>
  <si>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</si>
  <si>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</si>
  <si>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</si>
  <si>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</si>
  <si>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</si>
  <si>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</si>
  <si>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</si>
  <si>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</si>
  <si>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</si>
  <si>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</si>
  <si>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</si>
  <si>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</si>
  <si>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</si>
  <si>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</si>
  <si>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</si>
  <si>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</si>
  <si>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</si>
  <si>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</si>
  <si>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</si>
  <si>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</si>
  <si>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</si>
  <si>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</si>
  <si>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</si>
  <si>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</si>
  <si>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</si>
  <si>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</si>
  <si>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</si>
  <si>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</si>
  <si>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</si>
  <si>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</si>
  <si>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</si>
  <si>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</si>
  <si>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</si>
  <si>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</si>
  <si>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</si>
  <si>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</si>
  <si>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</si>
  <si>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</si>
  <si>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</si>
  <si>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</si>
  <si>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</si>
  <si>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</si>
  <si>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</si>
  <si>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</si>
  <si>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</si>
  <si>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</si>
  <si>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</si>
  <si>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</si>
  <si>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</si>
  <si>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</si>
  <si>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</si>
  <si>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</si>
  <si>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</si>
  <si>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</si>
  <si>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</si>
  <si>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</si>
  <si>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</si>
  <si>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</si>
  <si>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</si>
  <si>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</si>
  <si>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</si>
  <si>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</si>
  <si>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</si>
  <si>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</si>
  <si>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</si>
  <si>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</si>
  <si>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</si>
  <si>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</si>
  <si>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</si>
  <si>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</si>
  <si>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</si>
  <si>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</si>
  <si>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</si>
  <si>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</si>
  <si>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</si>
  <si>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</si>
  <si>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</si>
  <si>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</si>
  <si>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</si>
  <si>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</si>
  <si>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</si>
  <si>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</si>
  <si>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</si>
  <si>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</si>
  <si>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</si>
  <si>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</si>
  <si>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</si>
  <si>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</si>
  <si>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</si>
  <si>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</si>
  <si>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</si>
  <si>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</si>
  <si>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</si>
  <si>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</si>
  <si>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</si>
  <si>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</si>
  <si>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</si>
  <si>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</si>
  <si>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</si>
  <si>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</si>
  <si>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</si>
  <si>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</si>
  <si>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</si>
  <si>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</si>
  <si>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</si>
  <si>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</si>
  <si>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</si>
  <si>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</si>
  <si>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</si>
  <si>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</si>
  <si>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</si>
  <si>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</si>
  <si>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</si>
  <si>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</si>
  <si>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</si>
  <si>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</si>
  <si>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</si>
  <si>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</si>
  <si>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</si>
  <si>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</si>
  <si>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</si>
  <si>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</si>
  <si>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</si>
  <si>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</si>
  <si>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</si>
  <si>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</si>
  <si>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</si>
  <si>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</si>
  <si>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</si>
  <si>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</si>
  <si>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</si>
  <si>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</si>
  <si>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</si>
  <si>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</si>
  <si>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</si>
  <si>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</si>
  <si>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</si>
  <si>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</si>
  <si>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</si>
  <si>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</si>
  <si>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</si>
  <si>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</si>
  <si>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</si>
  <si>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</si>
  <si>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</si>
  <si>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</si>
  <si>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</si>
  <si>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</si>
  <si>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</si>
  <si>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</si>
  <si>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</si>
  <si>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</si>
  <si>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</si>
  <si>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</si>
  <si>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</si>
  <si>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</si>
  <si>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</si>
  <si>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</si>
  <si>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</si>
  <si>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</si>
  <si>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</si>
  <si>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</si>
  <si>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</si>
  <si>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</si>
  <si>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</si>
  <si>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</si>
  <si>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</si>
  <si>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</si>
  <si>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</si>
  <si>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</si>
  <si>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</si>
  <si>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</si>
  <si>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</si>
  <si>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</si>
  <si>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</si>
  <si>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</si>
  <si>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</si>
  <si>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</si>
  <si>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</si>
  <si>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</si>
  <si>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</si>
  <si>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</si>
  <si>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</si>
  <si>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</si>
  <si>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</si>
  <si>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</si>
  <si>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</si>
  <si>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</si>
  <si>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</si>
  <si>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</si>
  <si>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</si>
  <si>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</si>
  <si>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</si>
  <si>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</si>
  <si>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</si>
  <si>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</si>
  <si>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</si>
  <si>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</si>
  <si>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</si>
  <si>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</si>
  <si>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</si>
  <si>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</si>
  <si>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</si>
  <si>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</si>
  <si>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</si>
  <si>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</si>
  <si>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</si>
  <si>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</si>
  <si>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</si>
  <si>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</si>
  <si>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</si>
  <si>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</si>
  <si>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</si>
  <si>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</si>
  <si>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</si>
  <si>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</si>
  <si>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</si>
  <si>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</si>
  <si>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</si>
  <si>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</si>
  <si>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</si>
  <si>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</si>
  <si>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</si>
  <si>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</si>
  <si>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</si>
  <si>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</si>
  <si>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</si>
  <si>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</si>
  <si>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</si>
  <si>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</si>
  <si>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</si>
  <si>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</si>
  <si>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</si>
  <si>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</si>
  <si>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</si>
  <si>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</si>
  <si>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</si>
  <si>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</si>
  <si>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</si>
  <si>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</si>
  <si>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</si>
  <si>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</si>
  <si>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</si>
  <si>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</si>
  <si>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</si>
  <si>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</si>
  <si>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</si>
  <si>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</si>
  <si>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</si>
  <si>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</si>
  <si>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</si>
  <si>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</si>
  <si>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</si>
  <si>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</si>
  <si>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</si>
  <si>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</si>
  <si>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</si>
  <si>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</si>
  <si>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</si>
  <si>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</si>
  <si>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</si>
  <si>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</si>
  <si>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</si>
  <si>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</si>
  <si>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</si>
  <si>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</si>
  <si>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</si>
  <si>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</si>
  <si>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</si>
  <si>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</si>
  <si>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</si>
  <si>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</si>
  <si>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</si>
  <si>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</si>
  <si>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</si>
  <si>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</si>
  <si>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</si>
  <si>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</si>
  <si>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</si>
  <si>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</si>
  <si>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</si>
  <si>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</si>
  <si>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</si>
  <si>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</si>
  <si>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</si>
  <si>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</si>
  <si>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</si>
  <si>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</si>
  <si>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</si>
  <si>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</si>
  <si>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</si>
  <si>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</si>
  <si>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</si>
  <si>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</si>
  <si>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</si>
  <si>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</si>
  <si>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</si>
  <si>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</si>
  <si>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</si>
  <si>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</si>
  <si>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</si>
  <si>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</si>
  <si>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</si>
  <si>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</si>
  <si>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</si>
  <si>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</si>
  <si>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</si>
  <si>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</si>
  <si>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</si>
  <si>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</si>
  <si>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</si>
  <si>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</si>
  <si>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</si>
  <si>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</si>
  <si>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</si>
  <si>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</si>
  <si>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</si>
  <si>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</si>
  <si>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</si>
  <si>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</si>
  <si>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</si>
  <si>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</si>
  <si>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</si>
  <si>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</si>
  <si>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</si>
  <si>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</si>
  <si>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</si>
  <si>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</si>
  <si>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</si>
  <si>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</si>
  <si>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</si>
  <si>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</si>
  <si>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</si>
  <si>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</si>
  <si>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</si>
  <si>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</si>
  <si>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</si>
  <si>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</si>
  <si>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</si>
  <si>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</si>
  <si>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</si>
  <si>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</si>
  <si>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</si>
  <si>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</si>
  <si>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</si>
  <si>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</si>
  <si>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</si>
  <si>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</si>
  <si>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</si>
  <si>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</si>
  <si>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</si>
  <si>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</si>
  <si>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</si>
  <si>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</si>
  <si>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</si>
  <si>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</si>
  <si>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</si>
  <si>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</si>
  <si>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</si>
  <si>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</si>
  <si>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</si>
  <si>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</si>
  <si>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</si>
  <si>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</si>
  <si>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</si>
  <si>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</si>
  <si>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</si>
  <si>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</si>
  <si>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</si>
  <si>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</si>
  <si>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</si>
  <si>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</si>
  <si>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</si>
  <si>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</si>
  <si>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</si>
  <si>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</si>
  <si>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</si>
  <si>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</si>
  <si>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</si>
  <si>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</si>
  <si>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</si>
  <si>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</si>
  <si>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</si>
  <si>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</si>
  <si>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</si>
  <si>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</si>
  <si>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</si>
  <si>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</si>
  <si>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</si>
  <si>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</si>
  <si>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</si>
  <si>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</si>
  <si>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</si>
  <si>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</si>
  <si>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</si>
  <si>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</si>
  <si>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</si>
  <si>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</si>
  <si>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</si>
  <si>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</si>
  <si>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</si>
  <si>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</si>
  <si>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</si>
  <si>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</si>
  <si>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</si>
  <si>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</si>
  <si>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</si>
  <si>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</si>
  <si>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</si>
  <si>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</si>
  <si>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</si>
  <si>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</si>
  <si>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</si>
  <si>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</si>
  <si>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</si>
  <si>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</si>
  <si>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</si>
  <si>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</si>
  <si>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</si>
  <si>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</si>
  <si>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</si>
  <si>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</si>
  <si>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</si>
  <si>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</si>
  <si>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</si>
  <si>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</si>
  <si>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</si>
  <si>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</si>
  <si>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</si>
  <si>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</si>
  <si>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</si>
  <si>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</si>
  <si>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</si>
  <si>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</si>
  <si>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</si>
  <si>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</si>
  <si>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</si>
  <si>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</si>
  <si>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</si>
  <si>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</si>
  <si>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</si>
  <si>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</si>
  <si>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</si>
  <si>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</si>
  <si>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</si>
  <si>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</si>
  <si>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</si>
  <si>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</si>
  <si>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</si>
  <si>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</si>
  <si>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</si>
  <si>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</si>
  <si>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</si>
  <si>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</si>
  <si>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</si>
  <si>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</si>
  <si>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</si>
  <si>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</si>
  <si>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</si>
  <si>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</si>
  <si>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</si>
  <si>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</si>
  <si>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</si>
  <si>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</si>
  <si>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</si>
  <si>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</si>
  <si>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</si>
  <si>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</si>
  <si>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</si>
  <si>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</si>
  <si>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</si>
  <si>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</si>
  <si>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</si>
  <si>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</si>
  <si>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</si>
  <si>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</si>
  <si>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</si>
  <si>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</si>
  <si>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</si>
  <si>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</si>
  <si>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</si>
  <si>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</si>
  <si>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</si>
  <si>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</si>
  <si>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</si>
  <si>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</si>
  <si>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</si>
  <si>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</si>
  <si>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</si>
  <si>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</si>
  <si>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</si>
  <si>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</si>
  <si>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</si>
  <si>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</si>
  <si>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</si>
  <si>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</si>
  <si>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</si>
  <si>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</si>
  <si>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</si>
  <si>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</si>
  <si>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</si>
  <si>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</si>
  <si>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</si>
  <si>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</si>
  <si>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</si>
  <si>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</si>
  <si>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</si>
  <si>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</si>
  <si>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</si>
  <si>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</si>
  <si>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</si>
  <si>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</si>
  <si>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</si>
  <si>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</si>
  <si>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</si>
  <si>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</si>
  <si>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</si>
  <si>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</si>
  <si>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</si>
  <si>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</si>
  <si>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</si>
  <si>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</si>
  <si>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</si>
  <si>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</si>
  <si>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</si>
  <si>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</si>
  <si>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</si>
  <si>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</si>
  <si>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</si>
  <si>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</si>
  <si>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</si>
  <si>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</si>
  <si>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</si>
  <si>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</si>
  <si>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</si>
  <si>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</si>
  <si>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</si>
  <si>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</si>
  <si>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</si>
  <si>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</si>
  <si>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</si>
  <si>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</si>
  <si>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</si>
  <si>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</si>
  <si>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</si>
  <si>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</si>
  <si>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</si>
  <si>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</si>
  <si>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</si>
  <si>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</si>
  <si>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</si>
  <si>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</si>
  <si>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</si>
  <si>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</si>
  <si>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</si>
  <si>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</si>
  <si>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</si>
  <si>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</si>
  <si>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</si>
  <si>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</si>
  <si>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</si>
  <si>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</si>
  <si>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</si>
  <si>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</si>
  <si>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</si>
  <si>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</si>
  <si>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</si>
  <si>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</si>
  <si>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</si>
  <si>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</si>
  <si>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</si>
  <si>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</si>
  <si>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</si>
  <si>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</si>
  <si>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</si>
  <si>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</si>
  <si>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</si>
  <si>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</si>
  <si>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</si>
  <si>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</si>
  <si>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</si>
  <si>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</si>
  <si>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</si>
  <si>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</si>
  <si>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</si>
  <si>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</si>
  <si>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</si>
  <si>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</si>
  <si>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</si>
  <si>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</si>
  <si>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</si>
  <si>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</si>
  <si>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</si>
  <si>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</si>
  <si>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</si>
  <si>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</si>
  <si>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</si>
  <si>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</si>
  <si>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</si>
  <si>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</si>
  <si>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</si>
  <si>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</si>
  <si>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</si>
  <si>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</si>
  <si>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</si>
  <si>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</si>
  <si>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</si>
  <si>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</si>
  <si>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</si>
  <si>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</si>
  <si>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</si>
  <si>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</si>
  <si>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</si>
  <si>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</si>
  <si>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</si>
  <si>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</si>
  <si>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</si>
  <si>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</si>
  <si>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</si>
  <si>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</si>
  <si>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</si>
  <si>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</si>
  <si>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</si>
  <si>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</si>
  <si>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</si>
  <si>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</si>
  <si>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</si>
  <si>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</si>
  <si>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</si>
  <si>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</si>
  <si>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</si>
  <si>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</si>
  <si>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</si>
  <si>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</si>
  <si>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</si>
  <si>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</si>
  <si>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</si>
  <si>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</si>
  <si>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</si>
  <si>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</si>
  <si>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</si>
  <si>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</si>
  <si>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</si>
  <si>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</si>
  <si>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</si>
  <si>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</si>
  <si>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</si>
  <si>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</si>
  <si>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</si>
  <si>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</si>
  <si>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</si>
  <si>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</si>
  <si>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</si>
  <si>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</si>
  <si>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</si>
  <si>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</si>
  <si>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</si>
  <si>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</si>
  <si>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</si>
  <si>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</si>
  <si>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</si>
  <si>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</si>
  <si>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</si>
  <si>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</si>
  <si>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</si>
  <si>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</si>
  <si>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</si>
  <si>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</si>
  <si>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</si>
  <si>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</si>
  <si>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</si>
  <si>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</si>
  <si>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</si>
  <si>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</si>
  <si>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</si>
  <si>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</si>
  <si>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</si>
  <si>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</si>
  <si>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</si>
  <si>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</si>
  <si>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</si>
  <si>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</si>
  <si>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</si>
  <si>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</si>
  <si>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</si>
  <si>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</si>
  <si>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</si>
  <si>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</si>
  <si>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</si>
  <si>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</si>
  <si>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</si>
  <si>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</si>
  <si>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</si>
  <si>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</si>
  <si>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</si>
  <si>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</si>
  <si>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</si>
  <si>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</si>
  <si>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</si>
  <si>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</si>
  <si>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</si>
  <si>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</si>
  <si>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</si>
  <si>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</si>
  <si>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</si>
  <si>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</si>
  <si>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</si>
  <si>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</si>
  <si>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</si>
  <si>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</si>
  <si>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</si>
  <si>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</si>
  <si>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</si>
  <si>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</si>
  <si>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</si>
  <si>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</si>
  <si>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</si>
  <si>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</si>
  <si>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</si>
  <si>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</si>
  <si>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</si>
  <si>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</si>
  <si>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</si>
  <si>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</si>
  <si>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</si>
  <si>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</si>
  <si>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</si>
  <si>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</si>
  <si>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</si>
  <si>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</si>
  <si>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</si>
  <si>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</si>
  <si>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</si>
  <si>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</si>
  <si>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</si>
  <si>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</si>
  <si>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</si>
  <si>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</si>
  <si>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</si>
  <si>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</si>
  <si>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</si>
  <si>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</si>
  <si>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</si>
  <si>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</si>
  <si>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</si>
  <si>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</si>
  <si>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</si>
  <si>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</si>
  <si>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</si>
  <si>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</si>
  <si>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</si>
  <si>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</si>
  <si>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</si>
  <si>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</si>
  <si>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</si>
  <si>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</si>
  <si>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</si>
  <si>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</si>
  <si>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</si>
  <si>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</si>
  <si>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</si>
  <si>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</si>
  <si>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</si>
  <si>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</si>
  <si>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</si>
  <si>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</si>
  <si>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</si>
  <si>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</si>
  <si>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</si>
  <si>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</si>
  <si>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</si>
  <si>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</si>
  <si>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</si>
  <si>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</si>
  <si>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</si>
  <si>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</si>
  <si>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</si>
  <si>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</si>
  <si>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</si>
  <si>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</si>
  <si>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</si>
  <si>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</si>
  <si>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</si>
  <si>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</si>
  <si>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</si>
  <si>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</si>
  <si>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</si>
  <si>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</si>
  <si>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</si>
  <si>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</si>
  <si>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</si>
  <si>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</si>
  <si>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</si>
  <si>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</si>
  <si>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</si>
  <si>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</si>
  <si>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</si>
  <si>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</si>
  <si>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</si>
  <si>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</si>
  <si>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</si>
  <si>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</si>
  <si>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</si>
  <si>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</si>
  <si>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</si>
  <si>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</si>
  <si>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</si>
  <si>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</si>
  <si>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</si>
  <si>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</si>
  <si>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</si>
  <si>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</si>
  <si>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</si>
  <si>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</si>
  <si>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</si>
  <si>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</si>
  <si>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</si>
  <si>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</si>
  <si>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</si>
  <si>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</si>
  <si>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</si>
  <si>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</si>
  <si>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</si>
  <si>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</si>
  <si>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</si>
  <si>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</si>
  <si>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</si>
  <si>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</si>
  <si>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</si>
  <si>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</si>
  <si>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</si>
  <si>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</si>
  <si>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</si>
  <si>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</si>
  <si>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</si>
  <si>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</si>
  <si>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</si>
  <si>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</si>
  <si>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</si>
  <si>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</si>
  <si>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</si>
  <si>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</si>
  <si>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</si>
  <si>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</si>
  <si>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</si>
  <si>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</si>
  <si>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</si>
  <si>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</si>
  <si>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</si>
  <si>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</si>
  <si>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</si>
  <si>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</si>
  <si>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</si>
  <si>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</si>
  <si>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</si>
  <si>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</si>
  <si>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</si>
  <si>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</si>
  <si>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</si>
  <si>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</si>
  <si>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</si>
  <si>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</si>
  <si>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</si>
  <si>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</si>
  <si>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</si>
  <si>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</si>
  <si>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</si>
  <si>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</si>
  <si>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</si>
  <si>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</si>
  <si>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</si>
  <si>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</si>
  <si>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</si>
  <si>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</si>
  <si>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</si>
  <si>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</si>
  <si>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</si>
  <si>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</si>
  <si>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</si>
  <si>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</si>
  <si>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</si>
  <si>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</si>
  <si>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</si>
  <si>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</si>
  <si>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</si>
  <si>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</si>
  <si>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</si>
  <si>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</si>
  <si>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</si>
  <si>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</si>
  <si>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</si>
  <si>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</si>
  <si>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</si>
  <si>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</si>
  <si>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</si>
  <si>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</si>
  <si>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</si>
  <si>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</si>
  <si>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</si>
  <si>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</si>
  <si>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</si>
  <si>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</si>
  <si>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</si>
  <si>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</si>
  <si>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</si>
  <si>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</si>
  <si>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</si>
  <si>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</si>
  <si>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</si>
  <si>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</si>
  <si>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</si>
  <si>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</si>
  <si>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</si>
  <si>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</si>
  <si>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</si>
  <si>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</si>
  <si>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</si>
  <si>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</si>
  <si>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</si>
  <si>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</si>
  <si>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</si>
  <si>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</si>
  <si>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</si>
  <si>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</si>
  <si>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</si>
  <si>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</si>
  <si>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</si>
  <si>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</si>
  <si>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</si>
  <si>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</si>
  <si>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</si>
  <si>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</si>
  <si>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</si>
  <si>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</si>
  <si>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</si>
  <si>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</si>
  <si>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</si>
  <si>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</si>
  <si>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</si>
  <si>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</si>
  <si>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</si>
  <si>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</si>
  <si>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</si>
  <si>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</si>
  <si>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</si>
  <si>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</si>
  <si>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</si>
  <si>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</si>
  <si>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</si>
  <si>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</si>
  <si>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</si>
  <si>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</si>
  <si>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</si>
  <si>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</si>
  <si>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</si>
  <si>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</si>
  <si>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</si>
  <si>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</si>
  <si>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</si>
  <si>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</si>
  <si>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</si>
  <si>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</si>
  <si>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</si>
  <si>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</si>
  <si>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</si>
  <si>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</si>
  <si>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</si>
  <si>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</si>
  <si>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</si>
  <si>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</si>
  <si>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</si>
  <si>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</si>
  <si>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</si>
  <si>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</si>
  <si>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</si>
  <si>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</si>
  <si>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</si>
  <si>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</si>
  <si>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</si>
  <si>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</si>
  <si>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</si>
  <si>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</si>
  <si>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</si>
  <si>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</si>
  <si>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</si>
  <si>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</si>
  <si>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</si>
  <si>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</si>
  <si>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</si>
  <si>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</si>
  <si>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</si>
  <si>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</si>
  <si>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</si>
  <si>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</si>
  <si>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</si>
  <si>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</si>
  <si>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</si>
  <si>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</si>
  <si>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</si>
  <si>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</si>
  <si>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</si>
  <si>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</si>
  <si>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</si>
  <si>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</si>
  <si>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</si>
  <si>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</si>
  <si>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</si>
  <si>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</si>
  <si>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</si>
  <si>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</si>
  <si>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</si>
  <si>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</si>
  <si>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</si>
  <si>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</si>
  <si>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</si>
  <si>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</si>
  <si>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</si>
  <si>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</si>
  <si>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</si>
  <si>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</si>
  <si>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</si>
  <si>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</si>
  <si>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</si>
  <si>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</si>
  <si>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</si>
  <si>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</si>
  <si>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</si>
  <si>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</si>
  <si>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</si>
  <si>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</si>
  <si>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</si>
  <si>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</si>
  <si>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</si>
  <si>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</si>
  <si>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</si>
  <si>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</si>
  <si>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</si>
  <si>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</si>
  <si>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</si>
  <si>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</si>
  <si>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</si>
  <si>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</si>
  <si>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</si>
  <si>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</si>
  <si>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</si>
  <si>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</si>
  <si>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</si>
  <si>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</si>
  <si>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</si>
  <si>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</si>
  <si>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</si>
  <si>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</si>
  <si>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</si>
  <si>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</si>
  <si>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</si>
  <si>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</si>
  <si>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</si>
  <si>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</si>
  <si>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</si>
  <si>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</si>
  <si>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</si>
  <si>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</si>
  <si>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</si>
  <si>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</si>
  <si>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</si>
  <si>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</si>
  <si>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</si>
  <si>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</si>
  <si>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</si>
  <si>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</si>
  <si>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</si>
  <si>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</si>
  <si>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</si>
  <si>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</si>
  <si>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</si>
  <si>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</si>
  <si>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</si>
  <si>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</si>
  <si>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</si>
  <si>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</si>
  <si>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</si>
  <si>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</si>
  <si>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</si>
  <si>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</si>
  <si>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</si>
  <si>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</si>
  <si>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</si>
  <si>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</si>
  <si>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</si>
  <si>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</si>
  <si>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</si>
  <si>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</si>
  <si>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</si>
  <si>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</si>
  <si>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</si>
  <si>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</si>
  <si>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</si>
  <si>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</si>
  <si>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</si>
  <si>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</si>
  <si>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</si>
  <si>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</si>
  <si>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</si>
  <si>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</si>
  <si>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</si>
  <si>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</si>
  <si>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</si>
  <si>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</si>
  <si>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</si>
  <si>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</si>
  <si>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</si>
  <si>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</si>
  <si>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</si>
  <si>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</si>
  <si>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</si>
  <si>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</si>
  <si>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</si>
  <si>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</si>
  <si>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</si>
  <si>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</si>
  <si>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</si>
  <si>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</si>
  <si>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</si>
  <si>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</si>
  <si>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</si>
  <si>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</si>
  <si>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</si>
  <si>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</si>
  <si>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</si>
  <si>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</si>
  <si>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</si>
  <si>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</si>
  <si>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</si>
  <si>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</si>
  <si>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</si>
  <si>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</si>
  <si>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</si>
  <si>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</si>
  <si>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</si>
  <si>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</si>
  <si>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</si>
  <si>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</si>
  <si>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</si>
  <si>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</si>
  <si>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</si>
  <si>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</si>
  <si>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</si>
  <si>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</si>
  <si>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</si>
  <si>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</si>
  <si>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</si>
  <si>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</si>
  <si>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</si>
  <si>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</si>
  <si>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</si>
  <si>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</si>
  <si>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</si>
  <si>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</si>
  <si>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</si>
  <si>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</si>
  <si>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</si>
  <si>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</si>
  <si>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</si>
  <si>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</si>
  <si>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</si>
  <si>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</si>
  <si>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</si>
  <si>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</si>
  <si>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</si>
  <si>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</si>
  <si>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</si>
  <si>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</si>
  <si>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</si>
  <si>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</si>
  <si>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</si>
  <si>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</si>
  <si>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</si>
  <si>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</si>
  <si>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</si>
  <si>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</si>
  <si>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</si>
  <si>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</si>
  <si>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</si>
  <si>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</si>
  <si>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</si>
  <si>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</si>
  <si>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</si>
  <si>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</si>
  <si>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</si>
  <si>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</si>
  <si>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</si>
  <si>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</si>
  <si>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</si>
  <si>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</si>
  <si>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</si>
  <si>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</si>
  <si>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</si>
  <si>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</si>
  <si>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</si>
  <si>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</si>
  <si>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</si>
  <si>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</si>
  <si>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</si>
  <si>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</si>
  <si>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</si>
  <si>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</si>
  <si>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</si>
  <si>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</si>
  <si>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</si>
  <si>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</si>
  <si>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</si>
  <si>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</si>
  <si>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</si>
  <si>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</si>
  <si>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</si>
  <si>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</si>
  <si>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</si>
  <si>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</si>
  <si>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</si>
  <si>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</si>
  <si>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</si>
  <si>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</si>
  <si>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</si>
  <si>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</si>
  <si>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</si>
  <si>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</si>
  <si>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</si>
  <si>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</si>
  <si>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</si>
  <si>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</si>
  <si>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</si>
  <si>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</si>
  <si>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</si>
  <si>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</si>
  <si>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</si>
  <si>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</si>
  <si>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</si>
  <si>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</si>
  <si>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</si>
  <si>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</si>
  <si>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</si>
  <si>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</si>
  <si>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</si>
  <si>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</si>
  <si>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</si>
  <si>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</si>
  <si>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</si>
  <si>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</si>
  <si>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</si>
  <si>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</si>
  <si>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</si>
  <si>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</si>
  <si>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</si>
  <si>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</si>
  <si>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</si>
  <si>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</si>
  <si>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</si>
  <si>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</si>
  <si>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</si>
  <si>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</si>
  <si>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</si>
  <si>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</si>
  <si>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</si>
  <si>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</si>
  <si>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</si>
  <si>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</si>
  <si>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</si>
  <si>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</si>
  <si>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</si>
  <si>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</si>
  <si>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</si>
  <si>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</si>
  <si>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</si>
  <si>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</si>
  <si>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</si>
  <si>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</si>
  <si>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</si>
  <si>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</si>
  <si>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</si>
  <si>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</si>
  <si>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</si>
  <si>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</si>
  <si>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</si>
  <si>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</si>
  <si>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</si>
  <si>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</si>
  <si>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</si>
  <si>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</si>
  <si>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</si>
  <si>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</si>
  <si>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</si>
  <si>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</si>
  <si>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</si>
  <si>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</si>
  <si>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</si>
  <si>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</si>
  <si>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</si>
  <si>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</si>
  <si>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</si>
  <si>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</si>
  <si>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</si>
  <si>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</si>
  <si>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</si>
  <si>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</si>
  <si>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</si>
  <si>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</si>
  <si>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</si>
  <si>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</si>
  <si>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</si>
  <si>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</si>
  <si>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</si>
  <si>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</si>
  <si>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</si>
  <si>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</si>
  <si>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</si>
  <si>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</si>
  <si>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</si>
  <si>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</si>
  <si>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</si>
  <si>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</si>
  <si>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</si>
  <si>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</si>
  <si>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</si>
  <si>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</si>
  <si>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</si>
  <si>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</si>
  <si>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</si>
  <si>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</si>
  <si>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</si>
  <si>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</si>
  <si>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</si>
  <si>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</si>
  <si>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</si>
  <si>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</si>
  <si>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</si>
  <si>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</si>
  <si>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</si>
  <si>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</si>
  <si>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</si>
  <si>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</si>
  <si>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</si>
  <si>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</si>
  <si>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</si>
  <si>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</si>
  <si>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</si>
  <si>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</si>
  <si>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</si>
  <si>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</si>
  <si>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</si>
  <si>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</si>
  <si>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</si>
  <si>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</si>
  <si>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</si>
  <si>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</si>
  <si>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</si>
  <si>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</si>
  <si>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</si>
  <si>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</si>
  <si>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</si>
  <si>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</si>
  <si>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</si>
  <si>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</si>
  <si>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</si>
  <si>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</si>
  <si>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</si>
  <si>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</si>
  <si>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</si>
  <si>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</si>
  <si>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</si>
  <si>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</si>
  <si>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</si>
  <si>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</si>
  <si>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</si>
  <si>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</si>
  <si>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</si>
  <si>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</si>
  <si>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</si>
  <si>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</si>
  <si>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</si>
  <si>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</si>
  <si>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</si>
  <si>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</si>
  <si>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</si>
  <si>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</si>
  <si>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</si>
  <si>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</si>
  <si>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</si>
  <si>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</si>
  <si>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</si>
  <si>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</si>
  <si>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</si>
  <si>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</si>
  <si>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</si>
  <si>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</si>
  <si>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</si>
  <si>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</si>
  <si>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</si>
  <si>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</si>
  <si>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</si>
  <si>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</si>
  <si>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</si>
  <si>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</si>
  <si>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</si>
  <si>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</si>
  <si>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</si>
  <si>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</si>
  <si>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</si>
  <si>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</si>
  <si>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</si>
  <si>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</si>
  <si>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</si>
  <si>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</si>
  <si>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</si>
  <si>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</si>
  <si>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</si>
  <si>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</si>
  <si>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</si>
  <si>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</si>
  <si>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</si>
  <si>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</si>
  <si>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</si>
  <si>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</si>
  <si>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</si>
  <si>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</si>
  <si>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</si>
  <si>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</si>
  <si>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</si>
  <si>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</si>
  <si>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</si>
  <si>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</si>
  <si>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</si>
  <si>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</si>
  <si>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</si>
  <si>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</si>
  <si>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</si>
  <si>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</si>
  <si>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</si>
  <si>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</si>
  <si>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</si>
  <si>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</si>
  <si>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</si>
  <si>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</si>
  <si>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</si>
  <si>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</si>
  <si>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</si>
  <si>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</si>
  <si>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</si>
  <si>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</si>
  <si>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</si>
  <si>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</si>
  <si>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</si>
  <si>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</si>
  <si>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</si>
  <si>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</si>
  <si>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</si>
  <si>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</si>
  <si>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</si>
  <si>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</si>
  <si>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</si>
  <si>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</si>
  <si>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</si>
  <si>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</si>
  <si>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</si>
  <si>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</si>
  <si>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</si>
  <si>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</si>
  <si>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</si>
  <si>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</si>
  <si>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</si>
  <si>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</si>
  <si>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</si>
  <si>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</si>
  <si>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</si>
  <si>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</si>
  <si>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</si>
  <si>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</si>
  <si>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</si>
  <si>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</si>
  <si>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</si>
  <si>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</si>
  <si>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</si>
  <si>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</si>
  <si>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</si>
  <si>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</si>
  <si>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</si>
  <si>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</si>
  <si>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</si>
  <si>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</si>
  <si>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</si>
  <si>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</si>
  <si>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</si>
  <si>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</si>
  <si>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</si>
  <si>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</si>
  <si>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</si>
  <si>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</si>
  <si>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</si>
  <si>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</si>
  <si>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</si>
  <si>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</si>
  <si>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</si>
  <si>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</si>
  <si>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</si>
  <si>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</si>
  <si>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</si>
  <si>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</si>
  <si>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</si>
  <si>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</si>
  <si>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</si>
  <si>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</si>
  <si>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</si>
  <si>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</si>
  <si>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</si>
  <si>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</si>
  <si>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</si>
  <si>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</si>
  <si>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</si>
  <si>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</si>
  <si>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</si>
  <si>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</si>
  <si>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</si>
  <si>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</si>
  <si>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</si>
  <si>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</si>
  <si>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</si>
  <si>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</si>
  <si>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</si>
  <si>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</si>
  <si>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</si>
  <si>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</si>
  <si>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</si>
  <si>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</si>
  <si>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</si>
  <si>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</si>
  <si>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</si>
  <si>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</si>
  <si>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</si>
  <si>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</si>
  <si>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</si>
  <si>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</si>
  <si>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</si>
  <si>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</si>
  <si>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</si>
  <si>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</si>
  <si>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</si>
  <si>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</si>
  <si>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</si>
  <si>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</si>
  <si>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</si>
  <si>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</si>
  <si>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</si>
  <si>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</si>
  <si>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</si>
  <si>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</si>
  <si>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</si>
  <si>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</si>
  <si>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</si>
  <si>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</si>
  <si>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</si>
  <si>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</si>
  <si>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</si>
  <si>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</si>
  <si>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</si>
  <si>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</si>
  <si>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</si>
  <si>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</si>
  <si>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</si>
  <si>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</si>
  <si>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</si>
  <si>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</si>
  <si>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</si>
  <si>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</si>
  <si>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</si>
  <si>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</si>
  <si>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</si>
  <si>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</si>
  <si>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</si>
  <si>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</si>
  <si>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</si>
  <si>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</si>
  <si>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</si>
  <si>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</si>
  <si>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</si>
  <si>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</si>
  <si>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</si>
  <si>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</si>
  <si>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</si>
  <si>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</si>
  <si>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</si>
  <si>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</si>
  <si>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</si>
  <si>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</si>
  <si>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</si>
  <si>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</si>
  <si>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</si>
  <si>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</si>
  <si>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</si>
  <si>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</si>
  <si>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</si>
  <si>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</si>
  <si>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</si>
  <si>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</si>
  <si>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</si>
  <si>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</si>
  <si>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</si>
  <si>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</si>
  <si>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</si>
  <si>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</si>
  <si>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</si>
  <si>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</si>
  <si>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</si>
  <si>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</si>
  <si>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</si>
  <si>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</si>
  <si>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</si>
  <si>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</si>
  <si>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</si>
  <si>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</si>
  <si>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</si>
  <si>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</si>
  <si>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</si>
  <si>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</si>
  <si>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</si>
  <si>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</si>
  <si>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</si>
  <si>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</si>
  <si>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</si>
  <si>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</si>
  <si>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</si>
  <si>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</si>
  <si>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</si>
  <si>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</si>
  <si>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</si>
  <si>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</si>
  <si>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</si>
  <si>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</si>
  <si>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</si>
  <si>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</si>
  <si>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</si>
  <si>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</si>
  <si>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</si>
  <si>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</si>
  <si>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</si>
  <si>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</si>
  <si>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</si>
  <si>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</si>
  <si>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</si>
  <si>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</si>
  <si>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</si>
  <si>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</si>
  <si>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</si>
  <si>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</si>
  <si>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</si>
  <si>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</si>
  <si>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</si>
  <si>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</si>
  <si>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</si>
  <si>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</si>
  <si>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</si>
  <si>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</si>
  <si>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</si>
  <si>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</si>
  <si>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</si>
  <si>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</si>
  <si>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</si>
  <si>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</si>
  <si>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</si>
  <si>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</si>
  <si>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</si>
  <si>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</si>
  <si>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</si>
  <si>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</si>
  <si>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</si>
  <si>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</si>
  <si>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</si>
  <si>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</si>
  <si>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</si>
  <si>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</si>
  <si>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</si>
  <si>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</si>
  <si>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</si>
  <si>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</si>
  <si>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</si>
  <si>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</si>
  <si>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</si>
  <si>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</si>
  <si>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</si>
  <si>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</si>
  <si>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</si>
  <si>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</si>
  <si>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</si>
  <si>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</si>
  <si>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</si>
  <si>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</si>
  <si>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</si>
  <si>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</si>
  <si>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</si>
  <si>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</si>
  <si>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</si>
  <si>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</si>
  <si>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</si>
  <si>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</si>
  <si>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</si>
  <si>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</si>
  <si>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</si>
  <si>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</si>
  <si>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</si>
  <si>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</si>
  <si>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</si>
  <si>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</si>
  <si>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</si>
  <si>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</si>
  <si>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</si>
  <si>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</si>
  <si>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</si>
  <si>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</si>
  <si>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</si>
  <si>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</si>
  <si>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</si>
  <si>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</si>
  <si>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</si>
  <si>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</si>
  <si>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</si>
  <si>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</si>
  <si>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</si>
  <si>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</si>
  <si>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</si>
  <si>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</si>
  <si>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</si>
  <si>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</si>
  <si>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</si>
  <si>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</si>
  <si>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</si>
  <si>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</si>
  <si>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</si>
  <si>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</si>
  <si>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</si>
  <si>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</si>
  <si>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</si>
  <si>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</si>
  <si>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</si>
  <si>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</si>
  <si>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</si>
  <si>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</si>
  <si>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</si>
  <si>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</si>
  <si>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</si>
  <si>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</si>
  <si>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</si>
  <si>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</si>
  <si>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</si>
  <si>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</si>
  <si>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</si>
  <si>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</si>
  <si>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</si>
  <si>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</si>
  <si>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</si>
  <si>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</si>
  <si>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</si>
  <si>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</si>
  <si>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</si>
  <si>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</si>
  <si>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</si>
  <si>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</si>
  <si>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</si>
  <si>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</si>
  <si>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</si>
  <si>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</si>
  <si>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</si>
  <si>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</si>
  <si>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</si>
  <si>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</si>
  <si>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</si>
  <si>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</si>
  <si>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</si>
  <si>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</si>
  <si>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</si>
  <si>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</si>
  <si>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</si>
  <si>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</si>
  <si>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</si>
  <si>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</si>
  <si>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</si>
  <si>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</si>
  <si>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</si>
  <si>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</si>
  <si>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</si>
  <si>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</si>
  <si>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</si>
  <si>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</si>
  <si>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</si>
  <si>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</si>
  <si>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</si>
  <si>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</si>
  <si>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</si>
  <si>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</si>
  <si>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</si>
  <si>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</si>
  <si>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</si>
  <si>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</si>
  <si>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</si>
  <si>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</si>
  <si>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</si>
  <si>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</si>
  <si>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</si>
  <si>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</si>
  <si>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</si>
  <si>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</si>
  <si>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</si>
  <si>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</si>
  <si>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</si>
  <si>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</si>
  <si>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</si>
  <si>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</si>
  <si>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</si>
  <si>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</si>
  <si>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</si>
  <si>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</si>
  <si>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</si>
  <si>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</si>
  <si>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</si>
  <si>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</si>
  <si>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</si>
  <si>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</si>
  <si>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</si>
  <si>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</si>
  <si>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</si>
  <si>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</si>
  <si>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</si>
  <si>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</si>
  <si>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</si>
  <si>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</si>
  <si>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</si>
  <si>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</si>
  <si>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</si>
  <si>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</si>
  <si>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</si>
  <si>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</si>
  <si>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</si>
  <si>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</si>
  <si>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</si>
  <si>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</si>
  <si>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</si>
  <si>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</si>
  <si>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</si>
  <si>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</si>
  <si>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</si>
  <si>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</si>
  <si>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</si>
  <si>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</si>
  <si>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</si>
  <si>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</si>
  <si>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</si>
  <si>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</si>
  <si>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</si>
  <si>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</si>
  <si>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</si>
  <si>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</si>
  <si>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</si>
  <si>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</si>
  <si>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</si>
  <si>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</si>
  <si>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</si>
  <si>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</si>
  <si>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</si>
  <si>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</si>
  <si>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</si>
  <si>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</si>
  <si>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</si>
  <si>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</si>
  <si>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</si>
  <si>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</si>
  <si>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</si>
  <si>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</si>
  <si>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</si>
  <si>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</si>
  <si>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</si>
  <si>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</si>
  <si>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</si>
  <si>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</si>
  <si>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</si>
  <si>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</si>
  <si>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</si>
  <si>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</si>
  <si>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</si>
  <si>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</si>
  <si>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</si>
  <si>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</si>
  <si>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</si>
  <si>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</si>
  <si>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</si>
  <si>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</si>
  <si>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</si>
  <si>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</si>
  <si>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</si>
  <si>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</si>
  <si>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</si>
  <si>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</si>
  <si>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</si>
  <si>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</si>
  <si>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</si>
  <si>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</si>
  <si>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</si>
  <si>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</si>
  <si>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</si>
  <si>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</si>
  <si>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</si>
  <si>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</si>
  <si>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</si>
  <si>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</si>
  <si>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</si>
  <si>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</si>
  <si>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</si>
  <si>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</si>
  <si>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</si>
  <si>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</si>
  <si>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</si>
  <si>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</si>
  <si>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</si>
  <si>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</si>
  <si>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</si>
  <si>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</si>
  <si>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</si>
  <si>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</si>
  <si>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</si>
  <si>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</si>
  <si>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</si>
  <si>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</si>
  <si>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</si>
  <si>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</si>
  <si>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</si>
  <si>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</si>
  <si>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</si>
  <si>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</si>
  <si>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</si>
  <si>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</si>
  <si>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</si>
  <si>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</si>
  <si>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</si>
  <si>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</si>
  <si>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</si>
  <si>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</si>
  <si>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</si>
  <si>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</si>
  <si>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</si>
  <si>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</si>
  <si>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</si>
  <si>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</si>
  <si>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</si>
  <si>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</si>
  <si>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</si>
  <si>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</si>
  <si>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</si>
  <si>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</si>
  <si>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</si>
  <si>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</si>
  <si>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</si>
  <si>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</si>
  <si>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</si>
  <si>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</si>
  <si>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</si>
  <si>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</si>
  <si>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</si>
  <si>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</si>
  <si>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</si>
  <si>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</si>
  <si>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</si>
  <si>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</si>
  <si>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</si>
  <si>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</si>
  <si>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</si>
  <si>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</si>
  <si>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</si>
  <si>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</si>
  <si>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</si>
  <si>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</si>
  <si>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</si>
  <si>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</si>
  <si>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</si>
  <si>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</si>
  <si>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</si>
  <si>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</si>
  <si>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</si>
  <si>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</si>
  <si>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</si>
  <si>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</si>
  <si>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</si>
  <si>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</si>
  <si>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</si>
  <si>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</si>
  <si>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</si>
  <si>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</si>
  <si>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</si>
  <si>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</si>
  <si>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</si>
  <si>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</si>
  <si>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</si>
  <si>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</si>
  <si>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</si>
  <si>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</si>
  <si>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</si>
  <si>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</si>
  <si>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</si>
  <si>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</si>
  <si>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</si>
  <si>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</si>
  <si>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</si>
  <si>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</si>
  <si>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</si>
  <si>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</si>
  <si>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</si>
  <si>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</si>
  <si>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</si>
  <si>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</si>
  <si>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</si>
  <si>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</si>
  <si>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</si>
  <si>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</si>
  <si>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</si>
  <si>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</si>
  <si>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</si>
  <si>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</si>
  <si>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</si>
  <si>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</si>
  <si>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</si>
  <si>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</si>
  <si>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</si>
  <si>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</si>
  <si>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</si>
  <si>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</si>
  <si>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</si>
  <si>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</si>
  <si>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</si>
  <si>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</si>
  <si>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</si>
  <si>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</si>
  <si>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</si>
  <si>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</si>
  <si>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</si>
  <si>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</si>
  <si>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</si>
  <si>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</si>
  <si>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</si>
  <si>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</si>
  <si>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</si>
  <si>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</si>
  <si>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</si>
  <si>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</si>
  <si>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</si>
  <si>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</si>
  <si>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</si>
  <si>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</si>
  <si>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</si>
  <si>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</si>
  <si>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</si>
  <si>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</si>
  <si>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</si>
  <si>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</si>
  <si>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</si>
  <si>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</si>
  <si>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</si>
  <si>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</si>
  <si>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</si>
  <si>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</si>
  <si>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</si>
  <si>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</si>
  <si>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</si>
  <si>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</si>
  <si>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</si>
  <si>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</si>
  <si>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</si>
  <si>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</si>
  <si>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</si>
  <si>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</si>
  <si>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</si>
  <si>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</si>
  <si>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</si>
  <si>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</si>
  <si>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</si>
  <si>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</si>
  <si>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</si>
  <si>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</si>
  <si>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</si>
  <si>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</si>
  <si>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</si>
  <si>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</si>
  <si>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</si>
  <si>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</si>
  <si>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</si>
  <si>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</si>
  <si>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</si>
  <si>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</si>
  <si>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</si>
  <si>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</si>
  <si>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</si>
  <si>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</si>
  <si>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</si>
  <si>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</si>
  <si>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</si>
  <si>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</si>
  <si>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</si>
  <si>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</si>
  <si>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</si>
  <si>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</si>
  <si>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</si>
  <si>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</si>
  <si>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</si>
  <si>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</si>
  <si>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</si>
  <si>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</si>
  <si>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</si>
  <si>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</si>
  <si>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</si>
  <si>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</si>
  <si>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</si>
  <si>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</si>
  <si>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</si>
  <si>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</si>
  <si>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</si>
  <si>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</si>
  <si>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</si>
  <si>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</si>
  <si>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</si>
  <si>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</si>
  <si>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</si>
  <si>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</si>
  <si>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</si>
  <si>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</si>
  <si>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</si>
  <si>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</si>
  <si>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</si>
  <si>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</si>
  <si>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</si>
  <si>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</si>
  <si>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</si>
  <si>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</si>
  <si>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</si>
  <si>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</si>
  <si>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</si>
  <si>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</si>
  <si>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</si>
  <si>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</si>
  <si>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</si>
  <si>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</si>
  <si>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</si>
  <si>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</si>
  <si>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</si>
  <si>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</si>
  <si>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</si>
  <si>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</si>
  <si>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</si>
  <si>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</si>
  <si>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</si>
  <si>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</si>
  <si>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</si>
  <si>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</si>
  <si>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</si>
  <si>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</si>
  <si>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</si>
  <si>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</si>
  <si>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</si>
  <si>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</si>
  <si>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</si>
  <si>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</si>
  <si>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</si>
  <si>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</si>
  <si>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</si>
  <si>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</si>
  <si>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</si>
  <si>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</si>
  <si>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</si>
  <si>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</si>
  <si>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</si>
  <si>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</si>
  <si>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</si>
  <si>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</si>
  <si>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</si>
  <si>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</si>
  <si>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</si>
  <si>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</si>
  <si>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</si>
  <si>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</si>
  <si>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</si>
  <si>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</si>
  <si>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</si>
  <si>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</si>
  <si>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</si>
  <si>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</si>
  <si>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</si>
  <si>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</si>
  <si>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</si>
  <si>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</si>
  <si>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</si>
  <si>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</si>
  <si>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</si>
  <si>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</si>
  <si>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</si>
  <si>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</si>
  <si>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</si>
  <si>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</si>
  <si>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</si>
  <si>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</si>
  <si>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</si>
  <si>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</si>
  <si>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</si>
  <si>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</si>
  <si>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</si>
  <si>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</si>
  <si>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</si>
  <si>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</si>
  <si>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</si>
  <si>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</si>
  <si>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</si>
  <si>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</si>
  <si>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</si>
  <si>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</si>
  <si>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</si>
  <si>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</si>
  <si>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</si>
  <si>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</si>
  <si>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</si>
  <si>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</si>
  <si>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</si>
  <si>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</si>
  <si>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</si>
  <si>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</si>
  <si>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</si>
  <si>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</si>
  <si>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</si>
  <si>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</si>
  <si>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</si>
  <si>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</si>
  <si>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</si>
  <si>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</si>
  <si>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</si>
  <si>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</si>
  <si>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</si>
  <si>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</si>
  <si>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</si>
  <si>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</si>
  <si>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</si>
  <si>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</si>
  <si>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</si>
  <si>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</si>
  <si>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</si>
  <si>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</si>
  <si>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</si>
  <si>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</si>
  <si>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</si>
  <si>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</si>
  <si>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</si>
  <si>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</si>
  <si>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</si>
  <si>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</si>
  <si>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</si>
  <si>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</si>
  <si>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</si>
  <si>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</si>
  <si>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</si>
  <si>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</si>
  <si>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</si>
  <si>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</si>
  <si>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</si>
  <si>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</si>
  <si>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</si>
  <si>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</si>
  <si>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</si>
  <si>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</si>
  <si>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</si>
  <si>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</si>
  <si>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</si>
  <si>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</si>
  <si>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</si>
  <si>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</si>
  <si>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</si>
  <si>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</si>
  <si>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</si>
  <si>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</si>
  <si>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</si>
  <si>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</si>
  <si>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</si>
  <si>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</si>
  <si>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</si>
  <si>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</si>
  <si>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</si>
  <si>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</si>
  <si>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</si>
  <si>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</si>
  <si>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</si>
  <si>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</si>
  <si>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</si>
  <si>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</si>
  <si>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</si>
  <si>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</si>
  <si>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</si>
  <si>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</si>
  <si>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</si>
  <si>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</si>
  <si>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</si>
  <si>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</si>
  <si>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</si>
  <si>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</si>
  <si>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</si>
  <si>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</si>
  <si>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</si>
  <si>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</si>
  <si>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</si>
  <si>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</si>
  <si>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</si>
  <si>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</si>
  <si>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</si>
  <si>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</si>
  <si>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</si>
  <si>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</si>
  <si>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</si>
  <si>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</si>
  <si>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</si>
  <si>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</si>
  <si>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</si>
  <si>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</si>
  <si>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</si>
  <si>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</si>
  <si>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</si>
  <si>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</si>
  <si>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</si>
  <si>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</si>
  <si>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</si>
  <si>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</si>
  <si>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</si>
  <si>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</si>
  <si>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</si>
  <si>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</si>
  <si>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</si>
  <si>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</si>
  <si>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</si>
  <si>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</si>
  <si>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</si>
  <si>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</si>
  <si>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</si>
  <si>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</si>
  <si>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</si>
  <si>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</si>
  <si>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</si>
  <si>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</si>
  <si>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</si>
  <si>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</si>
  <si>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</si>
  <si>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</si>
  <si>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</si>
  <si>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</si>
  <si>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</si>
  <si>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</si>
  <si>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</si>
  <si>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</si>
  <si>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</si>
  <si>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</si>
  <si>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</si>
  <si>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</si>
  <si>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</si>
  <si>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</si>
  <si>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</si>
  <si>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</si>
  <si>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</si>
  <si>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</si>
  <si>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</si>
  <si>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</si>
  <si>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</si>
  <si>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</si>
  <si>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</si>
  <si>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</si>
  <si>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</si>
  <si>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</si>
  <si>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</si>
  <si>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</si>
  <si>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</si>
  <si>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</si>
  <si>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</si>
  <si>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</si>
  <si>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</si>
  <si>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</si>
  <si>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</si>
  <si>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</si>
  <si>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</si>
  <si>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</si>
  <si>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</si>
  <si>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</si>
  <si>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</si>
  <si>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</si>
  <si>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</si>
  <si>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</si>
  <si>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</si>
  <si>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</si>
  <si>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</si>
  <si>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</si>
  <si>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</si>
  <si>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</si>
  <si>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</si>
  <si>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</si>
  <si>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</si>
  <si>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</si>
  <si>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</si>
  <si>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</si>
  <si>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</si>
  <si>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</si>
  <si>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</si>
  <si>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</si>
  <si>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</si>
  <si>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</si>
  <si>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</si>
  <si>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</si>
  <si>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</si>
  <si>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</si>
  <si>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</si>
  <si>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</si>
  <si>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</si>
  <si>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</si>
  <si>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</si>
  <si>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</si>
  <si>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</si>
  <si>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</si>
  <si>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</si>
  <si>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</si>
  <si>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</si>
  <si>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</si>
  <si>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</si>
  <si>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</si>
  <si>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</si>
  <si>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</si>
  <si>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</si>
  <si>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</si>
  <si>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</si>
  <si>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</si>
  <si>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</si>
  <si>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</si>
  <si>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</si>
  <si>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</si>
  <si>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</si>
  <si>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</si>
  <si>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</si>
  <si>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</si>
  <si>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</si>
  <si>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</si>
  <si>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</si>
  <si>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</si>
  <si>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</si>
  <si>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</si>
  <si>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</si>
  <si>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</si>
  <si>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</si>
  <si>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</si>
  <si>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</si>
  <si>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</si>
  <si>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</si>
  <si>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</si>
  <si>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</si>
  <si>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</si>
  <si>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</si>
  <si>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</si>
  <si>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</si>
  <si>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</si>
  <si>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</si>
  <si>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</si>
  <si>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</si>
  <si>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</si>
  <si>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</si>
  <si>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</si>
  <si>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</si>
  <si>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</si>
  <si>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</si>
  <si>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</si>
  <si>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</si>
  <si>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</si>
  <si>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</si>
  <si>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</si>
  <si>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</si>
  <si>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</si>
  <si>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</si>
  <si>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</si>
  <si>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</si>
  <si>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</si>
  <si>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</si>
  <si>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</si>
  <si>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</si>
  <si>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</si>
  <si>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</si>
  <si>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</si>
  <si>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</si>
  <si>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</si>
  <si>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</si>
  <si>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</si>
  <si>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</si>
  <si>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</si>
  <si>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</si>
  <si>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</si>
  <si>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</si>
  <si>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</si>
  <si>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</si>
  <si>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</si>
  <si>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</si>
  <si>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</si>
  <si>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</si>
  <si>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</si>
  <si>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</si>
  <si>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</si>
  <si>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</si>
  <si>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</si>
  <si>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</si>
  <si>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</si>
  <si>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</si>
  <si>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</si>
  <si>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</si>
  <si>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</si>
  <si>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</si>
  <si>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</si>
  <si>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</si>
  <si>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</si>
  <si>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</si>
  <si>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</si>
  <si>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</si>
  <si>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</si>
  <si>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</si>
  <si>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</si>
  <si>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</si>
  <si>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</si>
  <si>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</si>
  <si>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</si>
  <si>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</si>
  <si>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</si>
  <si>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</si>
  <si>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</si>
  <si>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</si>
  <si>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</si>
  <si>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</si>
  <si>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</si>
  <si>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</si>
  <si>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</si>
  <si>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</si>
  <si>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</si>
  <si>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</si>
  <si>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</si>
  <si>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</si>
  <si>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</si>
  <si>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</si>
  <si>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</si>
  <si>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</si>
  <si>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</si>
  <si>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</si>
  <si>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</si>
  <si>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</si>
  <si>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</si>
  <si>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</si>
  <si>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</si>
  <si>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</si>
  <si>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</si>
  <si>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</si>
  <si>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</si>
  <si>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</si>
  <si>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</si>
  <si>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</si>
  <si>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</si>
  <si>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</si>
  <si>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</si>
  <si>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</si>
  <si>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</si>
  <si>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</si>
  <si>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</si>
  <si>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</si>
  <si>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</si>
  <si>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</si>
  <si>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</si>
  <si>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</si>
  <si>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</si>
  <si>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</si>
  <si>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</si>
  <si>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</si>
  <si>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</si>
  <si>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</si>
  <si>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</si>
  <si>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</si>
  <si>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</si>
  <si>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</si>
  <si>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</si>
  <si>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</si>
  <si>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</si>
  <si>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</si>
  <si>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</si>
  <si>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</si>
  <si>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</si>
  <si>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</si>
  <si>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</si>
  <si>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</si>
  <si>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</si>
  <si>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</si>
  <si>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</si>
  <si>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</si>
  <si>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</si>
  <si>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</si>
  <si>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</si>
  <si>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</si>
  <si>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</si>
  <si>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</si>
  <si>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</si>
  <si>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</si>
  <si>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</si>
  <si>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</si>
  <si>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</si>
  <si>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</si>
  <si>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</si>
  <si>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</si>
  <si>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</si>
  <si>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</si>
  <si>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</si>
  <si>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</si>
  <si>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</si>
  <si>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</si>
  <si>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</si>
  <si>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</si>
  <si>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</si>
  <si>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</si>
  <si>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</si>
  <si>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</si>
  <si>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</si>
  <si>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</si>
  <si>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</si>
  <si>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</si>
  <si>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</si>
  <si>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</si>
  <si>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</si>
  <si>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</si>
  <si>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</si>
  <si>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</si>
  <si>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</si>
  <si>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</si>
  <si>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</si>
  <si>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</si>
  <si>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</si>
  <si>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</si>
  <si>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</si>
  <si>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</si>
  <si>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</si>
  <si>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</si>
  <si>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</si>
  <si>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</si>
  <si>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</si>
  <si>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</si>
  <si>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</si>
  <si>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</si>
  <si>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</si>
  <si>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</si>
  <si>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</si>
  <si>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</si>
  <si>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</si>
  <si>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</si>
  <si>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</si>
  <si>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</si>
  <si>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</si>
  <si>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</si>
  <si>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</si>
  <si>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</si>
  <si>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</si>
  <si>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</si>
  <si>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</si>
  <si>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</si>
  <si>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</si>
  <si>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</si>
  <si>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</si>
  <si>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</si>
  <si>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</si>
  <si>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</si>
  <si>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</si>
  <si>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</si>
  <si>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</si>
  <si>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</si>
  <si>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</si>
  <si>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</si>
  <si>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</si>
  <si>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</si>
  <si>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</si>
  <si>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</si>
  <si>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</si>
  <si>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</si>
  <si>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</si>
  <si>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</si>
  <si>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</si>
  <si>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</si>
  <si>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</si>
  <si>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</si>
  <si>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</si>
  <si>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</si>
  <si>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</si>
  <si>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</si>
  <si>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</si>
  <si>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</si>
  <si>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</si>
  <si>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</si>
  <si>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</si>
  <si>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</si>
  <si>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</si>
  <si>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</si>
  <si>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</si>
  <si>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</si>
  <si>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</si>
  <si>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</si>
  <si>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</si>
  <si>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</si>
  <si>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</si>
  <si>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</si>
  <si>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</si>
  <si>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</si>
  <si>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</si>
  <si>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</si>
  <si>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</si>
  <si>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</si>
  <si>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</si>
  <si>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</si>
  <si>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</si>
  <si>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</si>
  <si>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</si>
  <si>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</si>
  <si>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</si>
  <si>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</si>
  <si>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</si>
  <si>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</si>
  <si>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</si>
  <si>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</si>
  <si>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</si>
  <si>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</si>
  <si>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</si>
  <si>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</si>
  <si>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</si>
  <si>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</si>
  <si>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</si>
  <si>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</si>
  <si>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</si>
  <si>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</si>
  <si>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</si>
  <si>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</si>
  <si>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</si>
  <si>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</si>
  <si>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</si>
  <si>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</si>
  <si>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</si>
  <si>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</si>
  <si>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</si>
  <si>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</si>
  <si>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</si>
  <si>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</si>
  <si>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</si>
  <si>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</si>
  <si>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</si>
  <si>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</si>
  <si>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</si>
  <si>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</si>
  <si>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</si>
  <si>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</si>
  <si>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</si>
  <si>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</si>
  <si>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</si>
  <si>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</si>
  <si>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</si>
  <si>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</si>
  <si>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</si>
  <si>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</si>
  <si>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</si>
  <si>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</si>
  <si>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</si>
  <si>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</si>
  <si>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</si>
  <si>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</si>
  <si>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</si>
  <si>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</si>
  <si>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</si>
  <si>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</si>
  <si>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</si>
  <si>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</si>
  <si>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</si>
  <si>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</si>
  <si>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</si>
  <si>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</si>
  <si>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</si>
  <si>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</si>
  <si>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</si>
  <si>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</si>
  <si>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</si>
  <si>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</si>
  <si>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</si>
  <si>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</si>
  <si>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</si>
  <si>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</si>
  <si>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</si>
  <si>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</si>
  <si>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</si>
  <si>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</si>
  <si>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</si>
  <si>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</si>
  <si>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</si>
  <si>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</si>
  <si>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</si>
  <si>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</si>
  <si>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</si>
  <si>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</si>
  <si>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</si>
  <si>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</si>
  <si>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</si>
  <si>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</si>
  <si>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</si>
  <si>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</si>
  <si>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</si>
  <si>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</si>
  <si>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</si>
  <si>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</si>
  <si>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</si>
  <si>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</si>
  <si>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</si>
  <si>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</si>
  <si>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</si>
  <si>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</si>
  <si>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</si>
  <si>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</si>
  <si>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</si>
  <si>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</si>
  <si>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</si>
  <si>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</si>
  <si>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</si>
  <si>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</si>
  <si>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</si>
  <si>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</si>
  <si>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</si>
  <si>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</si>
  <si>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</si>
  <si>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</si>
  <si>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</si>
  <si>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</si>
  <si>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</si>
  <si>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</si>
  <si>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</si>
  <si>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</si>
  <si>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</si>
  <si>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</si>
  <si>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</si>
  <si>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</si>
  <si>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</si>
  <si>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</si>
  <si>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</si>
  <si>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</si>
  <si>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</si>
  <si>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</si>
  <si>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</si>
  <si>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</si>
  <si>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</si>
  <si>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</si>
  <si>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</si>
  <si>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</si>
  <si>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</si>
  <si>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</si>
  <si>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</si>
  <si>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</si>
  <si>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</si>
  <si>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</si>
  <si>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</si>
  <si>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</si>
  <si>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</si>
  <si>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</si>
  <si>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</si>
  <si>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</si>
  <si>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</si>
  <si>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</si>
  <si>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</si>
  <si>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</si>
  <si>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</si>
  <si>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</si>
  <si>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</si>
  <si>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</si>
  <si>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</si>
  <si>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</si>
  <si>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</si>
  <si>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</si>
  <si>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</si>
  <si>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</si>
  <si>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</si>
  <si>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</si>
  <si>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</si>
  <si>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</si>
  <si>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</si>
  <si>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</si>
  <si>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</si>
  <si>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</si>
  <si>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</si>
  <si>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</si>
  <si>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</si>
  <si>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</si>
  <si>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</si>
  <si>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</si>
  <si>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</si>
  <si>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</si>
  <si>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</si>
  <si>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</si>
  <si>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</si>
  <si>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</si>
  <si>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</si>
  <si>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</si>
  <si>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</si>
  <si>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</si>
  <si>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</si>
  <si>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</si>
  <si>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</si>
  <si>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</si>
  <si>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</si>
  <si>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</si>
  <si>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</si>
  <si>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</si>
  <si>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</si>
  <si>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</si>
  <si>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</si>
  <si>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</si>
  <si>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</si>
  <si>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</si>
  <si>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</si>
  <si>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</si>
  <si>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</si>
  <si>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</si>
  <si>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</si>
  <si>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</si>
  <si>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</si>
  <si>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</si>
  <si>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</si>
  <si>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</si>
  <si>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</si>
  <si>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</si>
  <si>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</si>
  <si>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</si>
  <si>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</si>
  <si>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</si>
  <si>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</si>
  <si>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</si>
  <si>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</si>
  <si>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</si>
  <si>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</si>
  <si>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</si>
  <si>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</si>
  <si>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</si>
  <si>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</si>
  <si>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</si>
  <si>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</si>
  <si>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</si>
  <si>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</si>
  <si>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</si>
  <si>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</si>
  <si>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</si>
  <si>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</si>
  <si>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</si>
  <si>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</si>
  <si>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</si>
  <si>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</si>
  <si>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</si>
  <si>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</si>
  <si>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</si>
  <si>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</si>
  <si>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</si>
  <si>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</si>
  <si>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</si>
  <si>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</si>
  <si>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</si>
  <si>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</si>
  <si>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</si>
  <si>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</si>
  <si>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</si>
  <si>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</si>
  <si>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</si>
  <si>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</si>
  <si>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</si>
  <si>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</si>
  <si>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</si>
  <si>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</si>
  <si>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</si>
  <si>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</si>
  <si>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</si>
  <si>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</si>
  <si>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</si>
  <si>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</si>
  <si>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</si>
  <si>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</si>
  <si>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</si>
  <si>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</si>
  <si>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</si>
  <si>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</si>
  <si>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</si>
  <si>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</si>
  <si>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</si>
  <si>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</si>
  <si>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</si>
  <si>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</si>
  <si>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</si>
  <si>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</si>
  <si>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</si>
  <si>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</si>
  <si>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</si>
  <si>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</si>
  <si>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</si>
  <si>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</si>
  <si>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</si>
  <si>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</si>
  <si>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</si>
  <si>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</si>
  <si>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</si>
  <si>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</si>
  <si>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</si>
  <si>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</si>
  <si>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</si>
  <si>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</si>
  <si>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</si>
  <si>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</si>
  <si>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</si>
  <si>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</si>
  <si>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</si>
  <si>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</si>
  <si>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</si>
  <si>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</si>
  <si>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</si>
  <si>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</si>
  <si>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</si>
  <si>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</si>
  <si>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</si>
  <si>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</si>
  <si>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</si>
  <si>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</si>
  <si>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</si>
  <si>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</si>
  <si>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</si>
  <si>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</si>
  <si>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</si>
  <si>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</si>
  <si>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</si>
  <si>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</si>
  <si>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</si>
  <si>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</si>
  <si>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</si>
  <si>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</si>
  <si>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</si>
  <si>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</si>
  <si>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</si>
  <si>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</si>
  <si>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</si>
  <si>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</si>
  <si>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</si>
  <si>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</si>
  <si>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</si>
  <si>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</si>
  <si>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</si>
  <si>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</si>
  <si>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</si>
  <si>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</si>
  <si>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</si>
  <si>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</si>
  <si>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</si>
  <si>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</si>
  <si>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</si>
  <si>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</si>
  <si>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</si>
  <si>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</si>
  <si>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</si>
  <si>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</si>
  <si>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</si>
  <si>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</si>
  <si>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</si>
  <si>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</si>
  <si>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</si>
  <si>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</si>
  <si>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</si>
  <si>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</si>
  <si>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</si>
  <si>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</si>
  <si>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</si>
  <si>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</si>
  <si>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</si>
  <si>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</si>
  <si>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</si>
  <si>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</si>
  <si>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</si>
  <si>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</si>
  <si>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</si>
  <si>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</si>
  <si>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</si>
  <si>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</si>
  <si>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</si>
  <si>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</si>
  <si>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</si>
  <si>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</si>
  <si>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</si>
  <si>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</si>
  <si>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</si>
  <si>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</si>
  <si>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</si>
  <si>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</si>
  <si>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</si>
  <si>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</si>
  <si>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</si>
  <si>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</si>
  <si>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</si>
  <si>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</si>
  <si>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</si>
  <si>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</si>
  <si>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</si>
  <si>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</si>
  <si>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</si>
  <si>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</si>
  <si>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</si>
  <si>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</si>
  <si>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</si>
  <si>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</si>
  <si>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</si>
  <si>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</si>
  <si>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</si>
  <si>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</si>
  <si>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</si>
  <si>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</si>
  <si>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</si>
  <si>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</si>
  <si>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</si>
  <si>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</si>
  <si>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</si>
  <si>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</si>
  <si>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</si>
  <si>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</si>
  <si>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</si>
  <si>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</si>
  <si>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</si>
  <si>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</si>
  <si>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</si>
  <si>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</si>
  <si>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</si>
  <si>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</si>
  <si>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</si>
  <si>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</si>
  <si>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</si>
  <si>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</si>
  <si>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</si>
  <si>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</si>
  <si>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</si>
  <si>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</si>
  <si>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</si>
  <si>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</si>
  <si>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</si>
  <si>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</si>
  <si>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</si>
  <si>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</si>
  <si>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</si>
  <si>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</si>
  <si>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</si>
  <si>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</si>
  <si>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</si>
  <si>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</si>
  <si>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</si>
  <si>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</si>
  <si>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</si>
  <si>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</si>
  <si>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</si>
  <si>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</si>
  <si>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</si>
  <si>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</si>
  <si>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</si>
  <si>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</si>
  <si>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</si>
  <si>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</si>
  <si>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</si>
  <si>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</si>
  <si>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</si>
  <si>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</si>
  <si>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</si>
  <si>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</si>
  <si>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</si>
  <si>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</si>
  <si>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</si>
  <si>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</si>
  <si>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</si>
  <si>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</si>
  <si>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</si>
  <si>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</si>
  <si>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</si>
  <si>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</si>
  <si>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</si>
  <si>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</si>
  <si>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</si>
  <si>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</si>
  <si>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</si>
  <si>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</si>
  <si>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</si>
  <si>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</si>
  <si>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</si>
  <si>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</si>
  <si>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</si>
  <si>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</si>
  <si>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</si>
  <si>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</si>
  <si>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</si>
  <si>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</si>
  <si>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</si>
  <si>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</si>
  <si>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</si>
  <si>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</si>
  <si>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</si>
  <si>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</si>
  <si>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</si>
  <si>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</si>
  <si>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</si>
  <si>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</si>
  <si>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</si>
  <si>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</si>
  <si>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</si>
  <si>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</si>
  <si>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</si>
  <si>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</si>
  <si>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</si>
  <si>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</si>
  <si>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</si>
  <si>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</si>
  <si>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</si>
  <si>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</si>
  <si>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</si>
  <si>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</si>
  <si>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</si>
  <si>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</si>
  <si>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</si>
  <si>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</si>
  <si>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</si>
  <si>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</si>
  <si>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</si>
  <si>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</si>
  <si>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</si>
  <si>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</si>
  <si>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</si>
  <si>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</si>
  <si>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</si>
  <si>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</si>
  <si>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</si>
  <si>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</si>
  <si>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</si>
  <si>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</si>
  <si>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</si>
  <si>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</si>
  <si>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</si>
  <si>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</si>
  <si>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</si>
  <si>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</si>
  <si>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</si>
  <si>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</si>
  <si>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</si>
  <si>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</si>
  <si>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</si>
  <si>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</si>
  <si>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</si>
  <si>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</si>
  <si>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</si>
  <si>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</si>
  <si>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</si>
  <si>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</si>
  <si>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</si>
  <si>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</si>
  <si>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</si>
  <si>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</si>
  <si>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</si>
  <si>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</si>
  <si>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</si>
  <si>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</si>
  <si>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</si>
  <si>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</si>
  <si>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</si>
  <si>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</si>
  <si>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</si>
  <si>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</si>
  <si>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</si>
  <si>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</si>
  <si>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</si>
  <si>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</si>
  <si>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</si>
  <si>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</si>
  <si>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</si>
  <si>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</si>
  <si>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</si>
  <si>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</si>
  <si>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</si>
  <si>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</si>
  <si>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</si>
  <si>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</si>
  <si>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</si>
  <si>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</si>
  <si>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</si>
  <si>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</si>
  <si>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</si>
  <si>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</si>
  <si>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</si>
  <si>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</si>
  <si>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</si>
  <si>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</si>
  <si>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</si>
  <si>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</si>
  <si>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</si>
  <si>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</si>
  <si>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</si>
  <si>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</si>
  <si>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</si>
  <si>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</si>
  <si>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</si>
  <si>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</si>
  <si>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</si>
  <si>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</si>
  <si>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</si>
  <si>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</si>
  <si>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</si>
  <si>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</si>
  <si>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</si>
  <si>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</si>
  <si>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</si>
  <si>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</si>
  <si>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</si>
  <si>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</si>
  <si>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</si>
  <si>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</si>
  <si>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</si>
  <si>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</si>
  <si>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</si>
  <si>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</si>
  <si>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</si>
  <si>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</si>
  <si>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</si>
  <si>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</si>
  <si>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</si>
  <si>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</si>
  <si>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</si>
  <si>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</si>
  <si>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</si>
  <si>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</si>
  <si>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</si>
  <si>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</si>
  <si>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</si>
  <si>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</si>
  <si>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</si>
  <si>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</si>
  <si>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</si>
  <si>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</si>
  <si>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</si>
  <si>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</si>
  <si>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</si>
  <si>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</si>
  <si>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</si>
  <si>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</si>
  <si>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</si>
  <si>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</si>
  <si>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</si>
  <si>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</si>
  <si>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</si>
  <si>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</si>
  <si>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</si>
  <si>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</si>
  <si>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</si>
  <si>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</si>
  <si>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</si>
  <si>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</si>
  <si>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</si>
  <si>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</si>
  <si>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</si>
  <si>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</si>
  <si>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</si>
  <si>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</si>
  <si>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</si>
  <si>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</si>
  <si>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</si>
  <si>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</si>
  <si>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</si>
  <si>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</si>
  <si>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</si>
  <si>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</si>
  <si>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</si>
  <si>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</si>
  <si>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</si>
  <si>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</si>
  <si>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</si>
  <si>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</si>
  <si>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</si>
  <si>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</si>
  <si>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</si>
  <si>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</si>
  <si>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</si>
  <si>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</si>
  <si>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</si>
  <si>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</si>
  <si>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</si>
  <si>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</si>
  <si>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</si>
  <si>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</si>
  <si>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</si>
  <si>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</si>
  <si>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</si>
  <si>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</si>
  <si>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</si>
  <si>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</si>
  <si>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</si>
  <si>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</si>
  <si>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</si>
  <si>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</si>
  <si>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</si>
  <si>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</si>
  <si>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</si>
  <si>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</si>
  <si>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</si>
  <si>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</si>
  <si>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</si>
  <si>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</si>
  <si>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</si>
  <si>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</si>
  <si>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</si>
  <si>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</si>
  <si>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</si>
  <si>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</si>
  <si>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</si>
  <si>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</si>
  <si>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</si>
  <si>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</si>
  <si>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</si>
  <si>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</si>
  <si>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</si>
  <si>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</si>
  <si>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</si>
  <si>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</si>
  <si>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</si>
  <si>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</si>
  <si>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</si>
  <si>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</si>
  <si>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</si>
  <si>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</si>
  <si>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</si>
  <si>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</si>
  <si>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</si>
  <si>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</si>
  <si>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</si>
  <si>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</si>
  <si>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</si>
  <si>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</si>
  <si>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</si>
  <si>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</si>
  <si>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</si>
  <si>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</si>
  <si>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</si>
  <si>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</si>
  <si>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</si>
  <si>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</si>
  <si>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</si>
  <si>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</si>
  <si>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</si>
  <si>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</si>
  <si>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</si>
  <si>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</si>
  <si>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</si>
  <si>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</si>
  <si>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</si>
  <si>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</si>
  <si>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</si>
  <si>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</si>
  <si>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</si>
  <si>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</si>
  <si>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</si>
  <si>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</si>
  <si>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</si>
  <si>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</si>
  <si>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</si>
  <si>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</si>
  <si>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</si>
  <si>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</si>
  <si>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</si>
  <si>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</si>
  <si>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</si>
  <si>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</si>
  <si>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</si>
  <si>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</si>
  <si>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</si>
  <si>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</si>
  <si>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</si>
  <si>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</si>
  <si>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</si>
  <si>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</si>
  <si>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</si>
  <si>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</si>
  <si>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</si>
  <si>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</si>
  <si>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</si>
  <si>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</si>
  <si>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</si>
  <si>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</si>
  <si>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</si>
  <si>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</si>
  <si>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</si>
  <si>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</si>
  <si>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</si>
  <si>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</si>
  <si>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</si>
  <si>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</si>
  <si>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</si>
  <si>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</si>
  <si>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</si>
  <si>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</si>
  <si>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</si>
  <si>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</si>
  <si>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</si>
  <si>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</si>
  <si>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</si>
  <si>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</si>
  <si>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</si>
  <si>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</si>
  <si>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</si>
  <si>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</si>
  <si>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</si>
  <si>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</si>
  <si>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</si>
  <si>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</si>
  <si>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</si>
  <si>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</si>
  <si>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</si>
  <si>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</si>
  <si>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</si>
  <si>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</si>
  <si>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</si>
  <si>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</si>
  <si>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</si>
  <si>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</si>
  <si>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</si>
  <si>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</si>
  <si>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</si>
  <si>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</si>
  <si>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</si>
  <si>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</si>
  <si>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</si>
  <si>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</si>
  <si>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</si>
  <si>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</si>
  <si>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</si>
  <si>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</si>
  <si>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</si>
  <si>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</si>
  <si>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</si>
  <si>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</si>
  <si>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</si>
  <si>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</si>
  <si>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</si>
  <si>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</si>
  <si>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</si>
  <si>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</si>
  <si>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</si>
  <si>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</si>
  <si>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</si>
  <si>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</si>
  <si>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</si>
  <si>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</si>
  <si>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</si>
  <si>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</si>
  <si>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</si>
  <si>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</si>
  <si>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</si>
  <si>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</si>
  <si>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</si>
  <si>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</si>
  <si>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</si>
  <si>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</si>
  <si>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</si>
  <si>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</si>
  <si>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</si>
  <si>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</si>
  <si>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</si>
  <si>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</si>
  <si>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</si>
  <si>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</si>
  <si>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</si>
  <si>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</si>
  <si>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</si>
  <si>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</si>
  <si>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</si>
  <si>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</si>
  <si>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</si>
  <si>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</si>
  <si>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</si>
  <si>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</si>
  <si>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</si>
  <si>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</si>
  <si>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</si>
  <si>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</si>
  <si>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</si>
  <si>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</si>
  <si>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</si>
  <si>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</si>
  <si>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</si>
  <si>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</si>
  <si>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</si>
  <si>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</si>
  <si>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</si>
  <si>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</si>
  <si>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</si>
  <si>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</si>
  <si>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</si>
  <si>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</si>
  <si>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</si>
  <si>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</si>
  <si>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</si>
  <si>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</si>
  <si>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</si>
  <si>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</si>
  <si>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</si>
  <si>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</si>
  <si>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</si>
  <si>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</si>
  <si>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</si>
  <si>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</si>
  <si>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</si>
  <si>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</si>
  <si>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</si>
  <si>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</si>
  <si>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</si>
  <si>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</si>
  <si>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</si>
  <si>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</si>
  <si>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</si>
  <si>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</si>
  <si>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</si>
  <si>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</si>
  <si>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</si>
  <si>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</si>
  <si>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</si>
  <si>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</si>
  <si>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</si>
  <si>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</si>
  <si>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</si>
  <si>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</si>
  <si>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</si>
  <si>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</si>
  <si>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</si>
  <si>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</si>
  <si>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</si>
  <si>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</si>
  <si>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</si>
  <si>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</si>
  <si>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</si>
  <si>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</si>
  <si>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</si>
  <si>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</si>
  <si>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</si>
  <si>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</si>
  <si>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</si>
  <si>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</si>
  <si>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</si>
  <si>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</si>
  <si>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</si>
  <si>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</si>
  <si>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</si>
  <si>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</si>
  <si>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</si>
  <si>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</si>
  <si>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</si>
  <si>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</si>
  <si>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</si>
  <si>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</si>
  <si>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</si>
  <si>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</si>
  <si>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</si>
  <si>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</si>
  <si>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</si>
  <si>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</si>
  <si>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</si>
  <si>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</si>
  <si>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</si>
  <si>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</si>
  <si>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</si>
  <si>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</si>
  <si>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</si>
  <si>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</si>
  <si>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</si>
  <si>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</si>
  <si>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</si>
  <si>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</si>
  <si>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</si>
  <si>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</si>
  <si>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</si>
  <si>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</si>
  <si>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</si>
  <si>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</si>
  <si>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</si>
  <si>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</si>
  <si>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</si>
  <si>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</si>
  <si>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</si>
  <si>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</si>
  <si>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</si>
  <si>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</si>
  <si>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</si>
  <si>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</si>
  <si>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</si>
  <si>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</si>
  <si>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</si>
  <si>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</si>
  <si>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</si>
  <si>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</si>
  <si>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</si>
  <si>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</si>
  <si>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</si>
  <si>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</si>
  <si>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</si>
  <si>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</si>
  <si>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</si>
  <si>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</si>
  <si>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</si>
  <si>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</si>
  <si>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</si>
  <si>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</si>
  <si>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</si>
  <si>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</si>
  <si>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</si>
  <si>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</si>
  <si>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</si>
  <si>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</si>
  <si>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</si>
  <si>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</si>
  <si>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</si>
  <si>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</si>
  <si>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</si>
  <si>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</si>
  <si>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</si>
  <si>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</si>
  <si>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</si>
  <si>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</si>
  <si>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</si>
  <si>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</si>
  <si>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</si>
  <si>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</si>
  <si>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</si>
  <si>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</si>
  <si>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</si>
  <si>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</si>
  <si>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</si>
  <si>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</si>
  <si>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</si>
  <si>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</si>
  <si>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</si>
  <si>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</si>
  <si>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</si>
  <si>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</si>
  <si>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</si>
  <si>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</si>
  <si>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</si>
  <si>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</si>
  <si>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</si>
  <si>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</si>
  <si>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</si>
  <si>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</si>
  <si>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</si>
  <si>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</si>
  <si>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</si>
  <si>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</si>
  <si>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</si>
  <si>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</si>
  <si>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</si>
  <si>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</si>
  <si>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</si>
  <si>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</si>
  <si>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</si>
  <si>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</si>
  <si>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</si>
  <si>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</si>
  <si>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</si>
  <si>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</si>
  <si>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</si>
  <si>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</si>
  <si>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</si>
  <si>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</si>
  <si>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</si>
  <si>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</si>
  <si>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</si>
  <si>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</si>
  <si>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</si>
  <si>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</si>
  <si>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</si>
  <si>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</si>
  <si>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</si>
  <si>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</si>
  <si>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</si>
  <si>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</si>
  <si>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</si>
  <si>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</si>
  <si>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</si>
  <si>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</si>
  <si>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</si>
  <si>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</si>
  <si>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</si>
  <si>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</si>
  <si>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</si>
  <si>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</si>
  <si>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</si>
  <si>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</si>
  <si>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</si>
  <si>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</si>
  <si>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</si>
  <si>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</si>
  <si>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</si>
  <si>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</si>
  <si>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</si>
  <si>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</si>
  <si>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</si>
  <si>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</si>
  <si>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</si>
  <si>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</si>
  <si>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</si>
  <si>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</si>
  <si>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</si>
  <si>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</si>
  <si>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</si>
  <si>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</si>
  <si>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</si>
  <si>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</si>
  <si>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</si>
  <si>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</si>
  <si>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</si>
  <si>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</si>
  <si>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</si>
  <si>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</si>
  <si>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</si>
  <si>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</si>
  <si>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</si>
  <si>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</si>
  <si>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</si>
  <si>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</si>
  <si>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</si>
  <si>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</si>
  <si>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</si>
  <si>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</si>
  <si>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</si>
  <si>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</si>
  <si>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</si>
  <si>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</si>
  <si>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</si>
  <si>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</si>
  <si>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</si>
  <si>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</si>
  <si>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</si>
  <si>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</si>
  <si>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</si>
  <si>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</si>
  <si>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</si>
  <si>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</si>
  <si>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</si>
  <si>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</si>
  <si>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</si>
  <si>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</si>
  <si>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</si>
  <si>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</si>
  <si>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</si>
  <si>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</si>
  <si>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</si>
  <si>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</si>
  <si>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</si>
  <si>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</si>
  <si>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</si>
  <si>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</si>
  <si>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</si>
  <si>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</si>
  <si>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</si>
  <si>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</si>
  <si>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</si>
  <si>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</si>
  <si>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</si>
  <si>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</si>
  <si>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</si>
  <si>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</si>
  <si>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</si>
  <si>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</si>
  <si>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</si>
  <si>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</si>
  <si>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</si>
  <si>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</si>
  <si>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</si>
  <si>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</si>
  <si>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</si>
  <si>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</si>
  <si>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</si>
  <si>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</si>
  <si>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</si>
  <si>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</si>
  <si>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</si>
  <si>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</si>
  <si>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</si>
  <si>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</si>
  <si>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</si>
  <si>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</si>
  <si>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</si>
  <si>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</si>
  <si>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</si>
  <si>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</si>
  <si>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</si>
  <si>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</si>
  <si>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</si>
  <si>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</si>
  <si>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</si>
  <si>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</si>
  <si>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</si>
  <si>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</si>
  <si>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</si>
  <si>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</si>
  <si>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</si>
  <si>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</si>
  <si>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</si>
  <si>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</si>
  <si>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</si>
  <si>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</si>
  <si>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</si>
  <si>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</si>
  <si>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</si>
  <si>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</si>
  <si>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</si>
  <si>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</si>
  <si>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</si>
  <si>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</si>
  <si>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</si>
  <si>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</si>
  <si>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</si>
  <si>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</si>
  <si>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</si>
  <si>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</si>
  <si>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</si>
  <si>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</si>
  <si>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</si>
  <si>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</si>
  <si>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</si>
  <si>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</si>
  <si>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</si>
  <si>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</si>
  <si>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</si>
  <si>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</si>
  <si>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</si>
  <si>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</si>
  <si>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</si>
  <si>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</si>
  <si>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</si>
  <si>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</si>
  <si>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</si>
  <si>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</si>
  <si>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</si>
  <si>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</si>
  <si>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</si>
  <si>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</si>
  <si>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</si>
  <si>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</si>
  <si>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</si>
  <si>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</si>
  <si>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</si>
  <si>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</si>
  <si>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</si>
  <si>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</si>
  <si>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</si>
  <si>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</si>
  <si>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</si>
  <si>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</si>
  <si>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</si>
  <si>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</si>
  <si>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</si>
  <si>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</si>
  <si>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</si>
  <si>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</si>
  <si>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</si>
  <si>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</si>
  <si>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</si>
  <si>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</si>
  <si>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</si>
  <si>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</si>
  <si>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</si>
  <si>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</si>
  <si>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</si>
  <si>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</si>
  <si>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</si>
  <si>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</si>
  <si>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</si>
  <si>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</si>
  <si>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</si>
  <si>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</si>
  <si>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</si>
  <si>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</si>
  <si>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</si>
  <si>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</si>
  <si>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</si>
  <si>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</si>
  <si>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</si>
  <si>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</si>
  <si>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</si>
  <si>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</si>
  <si>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</si>
  <si>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</si>
  <si>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</si>
  <si>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</si>
  <si>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</si>
  <si>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</si>
  <si>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</si>
  <si>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</si>
  <si>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</si>
  <si>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</si>
  <si>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</si>
  <si>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</si>
  <si>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</si>
  <si>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</si>
  <si>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</si>
  <si>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</si>
  <si>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</si>
  <si>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</si>
  <si>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</si>
  <si>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</si>
  <si>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</si>
  <si>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</si>
  <si>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</si>
  <si>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</si>
  <si>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</si>
  <si>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</si>
  <si>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</si>
  <si>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</si>
  <si>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</si>
  <si>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</si>
  <si>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</si>
  <si>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</si>
  <si>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</si>
  <si>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</si>
  <si>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</si>
  <si>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</si>
  <si>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</si>
  <si>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</si>
  <si>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</si>
  <si>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</si>
  <si>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</si>
  <si>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</si>
  <si>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</si>
  <si>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</si>
  <si>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</si>
  <si>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</si>
  <si>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</si>
  <si>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</si>
  <si>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</si>
  <si>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</si>
  <si>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</si>
  <si>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</si>
  <si>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</si>
  <si>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</si>
  <si>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</si>
  <si>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</si>
  <si>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</si>
  <si>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</si>
  <si>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</si>
  <si>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</si>
  <si>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</si>
  <si>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</si>
  <si>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</si>
  <si>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</si>
  <si>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</si>
  <si>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</si>
  <si>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</si>
  <si>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</si>
  <si>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</si>
  <si>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</si>
  <si>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</si>
  <si>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</si>
  <si>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</si>
  <si>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</si>
  <si>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</si>
  <si>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</si>
  <si>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</si>
  <si>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</si>
  <si>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</si>
  <si>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</si>
  <si>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</si>
  <si>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</si>
  <si>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</si>
  <si>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</si>
  <si>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</si>
  <si>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</si>
  <si>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</si>
  <si>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</si>
  <si>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</si>
  <si>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</si>
  <si>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</si>
  <si>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</si>
  <si>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</si>
  <si>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</si>
  <si>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</si>
  <si>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</si>
  <si>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</si>
  <si>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</si>
  <si>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</si>
  <si>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</si>
  <si>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</si>
  <si>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</si>
  <si>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</si>
  <si>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</si>
  <si>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</si>
  <si>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</si>
  <si>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</si>
  <si>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</si>
  <si>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</si>
  <si>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</si>
  <si>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</si>
  <si>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</si>
  <si>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</si>
  <si>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</si>
  <si>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</si>
  <si>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</si>
  <si>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</si>
  <si>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</si>
  <si>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</si>
  <si>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</si>
  <si>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</si>
  <si>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</si>
  <si>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</si>
  <si>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</si>
  <si>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</si>
  <si>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</si>
  <si>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</si>
  <si>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</si>
  <si>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</si>
  <si>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</si>
  <si>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</si>
  <si>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</si>
  <si>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</si>
  <si>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</si>
  <si>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</si>
  <si>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</si>
  <si>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</si>
  <si>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</si>
  <si>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</si>
  <si>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</si>
  <si>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</si>
  <si>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</si>
  <si>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</si>
  <si>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</si>
  <si>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</si>
  <si>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</si>
  <si>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</si>
  <si>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</si>
  <si>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</si>
  <si>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</si>
  <si>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</si>
  <si>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</si>
  <si>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</si>
  <si>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</si>
  <si>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</si>
  <si>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</si>
  <si>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</si>
  <si>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</si>
  <si>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</si>
  <si>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</si>
  <si>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</si>
  <si>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</si>
  <si>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</si>
  <si>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</si>
  <si>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</si>
  <si>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</si>
  <si>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</si>
  <si>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</si>
  <si>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</si>
  <si>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</si>
  <si>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</si>
  <si>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</si>
  <si>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</si>
  <si>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</si>
  <si>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</si>
  <si>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</si>
  <si>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</si>
  <si>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</si>
  <si>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</si>
  <si>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</si>
  <si>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</si>
  <si>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</si>
  <si>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</si>
  <si>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</si>
  <si>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</si>
  <si>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</si>
  <si>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</si>
  <si>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</si>
  <si>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</si>
  <si>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</si>
  <si>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</si>
  <si>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</si>
  <si>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</si>
  <si>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</si>
  <si>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</si>
  <si>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</si>
  <si>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</si>
  <si>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</si>
  <si>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</si>
  <si>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</si>
  <si>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</si>
  <si>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</si>
  <si>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</si>
  <si>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</si>
  <si>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</si>
  <si>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</si>
  <si>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</si>
  <si>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</si>
  <si>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</si>
  <si>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</si>
  <si>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</si>
  <si>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</si>
  <si>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</si>
  <si>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</si>
  <si>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</si>
  <si>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</si>
  <si>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</si>
  <si>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</si>
  <si>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</si>
  <si>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</si>
  <si>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</si>
  <si>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</si>
  <si>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</si>
  <si>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</si>
  <si>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</si>
  <si>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</si>
  <si>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</si>
  <si>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</si>
  <si>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</si>
  <si>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</si>
  <si>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</si>
  <si>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</si>
  <si>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</si>
  <si>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</si>
  <si>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</si>
  <si>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</si>
  <si>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</si>
  <si>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</si>
  <si>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</si>
  <si>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</si>
  <si>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</si>
  <si>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</si>
  <si>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</si>
  <si>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</si>
  <si>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</si>
  <si>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</si>
  <si>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</si>
  <si>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</si>
  <si>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</si>
  <si>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</si>
  <si>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</si>
  <si>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</si>
  <si>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</si>
  <si>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</si>
  <si>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</si>
  <si>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</si>
  <si>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</si>
  <si>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</si>
  <si>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</si>
  <si>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</si>
  <si>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</si>
  <si>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</si>
  <si>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</si>
  <si>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</si>
  <si>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</si>
  <si>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</si>
  <si>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</si>
  <si>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</si>
  <si>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</si>
  <si>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</si>
  <si>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</si>
  <si>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</si>
  <si>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</si>
  <si>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</si>
  <si>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</si>
  <si>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</si>
  <si>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</si>
  <si>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</si>
  <si>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</si>
  <si>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</si>
  <si>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</si>
  <si>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</si>
  <si>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</si>
  <si>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</si>
  <si>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</si>
  <si>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</si>
  <si>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</si>
  <si>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</si>
  <si>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</si>
  <si>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</si>
  <si>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</si>
  <si>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</si>
  <si>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</si>
  <si>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</si>
  <si>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</si>
  <si>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</si>
  <si>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</si>
  <si>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</si>
  <si>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</si>
  <si>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</si>
  <si>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</si>
  <si>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</si>
  <si>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</si>
  <si>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</si>
  <si>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</si>
  <si>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</si>
  <si>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</si>
  <si>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</si>
  <si>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</si>
  <si>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</si>
  <si>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</si>
  <si>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</si>
  <si>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</si>
  <si>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</si>
  <si>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</si>
  <si>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</si>
  <si>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</si>
  <si>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</si>
  <si>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</si>
  <si>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</si>
  <si>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</si>
  <si>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</si>
  <si>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</si>
  <si>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</si>
  <si>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</si>
  <si>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</si>
  <si>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</si>
  <si>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</si>
  <si>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</si>
  <si>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</si>
  <si>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</si>
  <si>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</si>
  <si>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</si>
  <si>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</si>
  <si>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</si>
  <si>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</si>
  <si>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</si>
  <si>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</si>
  <si>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</si>
  <si>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</si>
  <si>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</si>
  <si>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</si>
  <si>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</si>
  <si>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</si>
  <si>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</si>
  <si>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</si>
  <si>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</si>
  <si>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</si>
  <si>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</si>
  <si>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</si>
  <si>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</si>
  <si>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</si>
  <si>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</si>
  <si>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</si>
  <si>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</si>
  <si>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</si>
  <si>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</si>
  <si>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</si>
  <si>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</si>
  <si>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</si>
  <si>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</si>
  <si>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</si>
  <si>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</si>
  <si>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</si>
  <si>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</si>
  <si>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</si>
  <si>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</si>
  <si>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</si>
  <si>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</si>
  <si>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</si>
  <si>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</si>
  <si>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</si>
  <si>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</si>
  <si>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</si>
  <si>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</si>
  <si>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</si>
  <si>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</si>
  <si>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</si>
  <si>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</si>
  <si>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</si>
  <si>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</si>
  <si>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</si>
  <si>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</si>
  <si>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</si>
  <si>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</si>
  <si>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</si>
  <si>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</si>
  <si>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</si>
  <si>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</si>
  <si>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</si>
  <si>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</si>
  <si>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</si>
  <si>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</si>
  <si>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</si>
  <si>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</si>
  <si>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</si>
  <si>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</si>
  <si>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</si>
  <si>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</si>
  <si>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</si>
  <si>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</si>
  <si>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</si>
  <si>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</si>
  <si>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</si>
  <si>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</si>
  <si>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</si>
  <si>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</si>
  <si>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</si>
  <si>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</si>
  <si>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</si>
  <si>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</si>
  <si>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</si>
  <si>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</si>
  <si>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</si>
  <si>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</si>
  <si>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</si>
  <si>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</si>
  <si>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</si>
  <si>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</si>
  <si>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</si>
  <si>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</si>
  <si>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</si>
  <si>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</si>
  <si>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</si>
  <si>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</si>
  <si>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</si>
  <si>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</si>
  <si>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</si>
  <si>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</si>
  <si>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</si>
  <si>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</si>
  <si>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</si>
  <si>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</si>
  <si>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</si>
  <si>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</si>
  <si>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</si>
  <si>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</si>
  <si>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</si>
  <si>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</si>
  <si>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</si>
  <si>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</si>
  <si>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</si>
  <si>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</si>
  <si>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</si>
  <si>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</si>
  <si>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</si>
  <si>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</si>
  <si>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</si>
  <si>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</si>
  <si>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</si>
  <si>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</si>
  <si>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</si>
  <si>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</si>
  <si>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</si>
  <si>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</si>
  <si>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</si>
  <si>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</si>
  <si>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</si>
  <si>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</si>
  <si>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</si>
  <si>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</si>
  <si>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</si>
  <si>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</si>
  <si>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</si>
  <si>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</si>
  <si>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</si>
  <si>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</si>
  <si>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</si>
  <si>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</si>
  <si>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</si>
  <si>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</si>
  <si>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</si>
  <si>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</si>
  <si>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</si>
  <si>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</si>
  <si>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</si>
  <si>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</si>
  <si>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</si>
  <si>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</si>
  <si>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</si>
  <si>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</si>
  <si>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</si>
  <si>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</si>
  <si>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</si>
  <si>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</si>
  <si>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</si>
  <si>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</si>
  <si>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</si>
  <si>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</si>
  <si>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</si>
  <si>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</si>
  <si>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</si>
  <si>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</si>
  <si>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</si>
  <si>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</si>
  <si>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</si>
  <si>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</si>
  <si>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</si>
  <si>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</si>
  <si>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</si>
  <si>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</si>
  <si>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</si>
  <si>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</si>
  <si>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</si>
  <si>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</si>
  <si>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</si>
  <si>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</si>
  <si>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</si>
  <si>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</si>
  <si>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</si>
  <si>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</si>
  <si>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</si>
  <si>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</si>
  <si>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</si>
  <si>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</si>
  <si>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</si>
  <si>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</si>
  <si>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</si>
  <si>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</si>
  <si>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</si>
  <si>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</si>
  <si>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</si>
  <si>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</si>
  <si>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</si>
  <si>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</si>
  <si>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</si>
  <si>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</si>
  <si>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</si>
  <si>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</si>
  <si>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</si>
  <si>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</si>
  <si>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</si>
  <si>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</si>
  <si>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</si>
  <si>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</si>
  <si>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</si>
  <si>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</si>
  <si>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</si>
  <si>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</si>
  <si>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</si>
  <si>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</si>
  <si>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</si>
  <si>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</si>
  <si>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</si>
  <si>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</si>
  <si>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</si>
  <si>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</si>
  <si>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</si>
  <si>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</si>
  <si>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</si>
  <si>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</si>
  <si>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</si>
  <si>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</si>
  <si>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</si>
  <si>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</si>
  <si>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</si>
  <si>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</si>
  <si>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</si>
  <si>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</si>
  <si>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</si>
  <si>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</si>
  <si>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</si>
  <si>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</si>
  <si>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</si>
  <si>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</si>
  <si>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</si>
  <si>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</si>
  <si>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</si>
  <si>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</si>
  <si>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</si>
  <si>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</si>
  <si>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</si>
  <si>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</si>
  <si>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</si>
  <si>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</si>
  <si>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</si>
  <si>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</si>
  <si>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</si>
  <si>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</si>
  <si>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</si>
  <si>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</si>
  <si>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</si>
  <si>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</si>
  <si>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</si>
  <si>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</si>
  <si>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</si>
  <si>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</si>
  <si>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</si>
  <si>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</si>
  <si>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</si>
  <si>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</si>
  <si>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</si>
  <si>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</si>
  <si>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</si>
  <si>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</si>
  <si>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60 min </t>
  </si>
  <si>
    <t>no pcm</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</si>
  <si>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</si>
  <si>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</si>
  <si>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</si>
  <si>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</si>
  <si>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</si>
  <si>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</si>
  <si>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</si>
  <si>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</si>
  <si>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</si>
  <si>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</si>
  <si>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</si>
  <si>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</si>
  <si>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</si>
  <si>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</si>
  <si>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</si>
  <si>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</si>
  <si>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</si>
  <si>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</si>
  <si>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</si>
  <si>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</si>
  <si>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</si>
  <si>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</si>
  <si>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</si>
  <si>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</si>
  <si>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</si>
  <si>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</si>
  <si>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</si>
  <si>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</si>
  <si>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</si>
  <si>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</si>
  <si>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</si>
  <si>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</si>
  <si>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</si>
  <si>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</si>
  <si>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</si>
  <si>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</si>
  <si>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</si>
  <si>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</si>
  <si>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</si>
  <si>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</si>
  <si>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</si>
  <si>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</si>
  <si>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</si>
  <si>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</si>
  <si>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</si>
  <si>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</si>
  <si>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</si>
  <si>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</si>
  <si>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</si>
  <si>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</si>
  <si>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</si>
  <si>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</si>
  <si>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</si>
  <si>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</si>
  <si>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</si>
  <si>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</si>
  <si>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</si>
  <si>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</si>
  <si>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</si>
  <si>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</si>
  <si>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</si>
  <si>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</si>
  <si>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</si>
  <si>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</si>
  <si>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</si>
  <si>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</si>
  <si>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</si>
  <si>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</si>
  <si>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</si>
  <si>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</si>
  <si>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</si>
  <si>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</si>
  <si>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</si>
  <si>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</si>
  <si>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</si>
  <si>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</si>
  <si>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</si>
  <si>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</si>
  <si>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</si>
  <si>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</si>
  <si>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</si>
  <si>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</si>
  <si>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</si>
  <si>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</si>
  <si>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</si>
  <si>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210 min</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</si>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</sst>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2" totalsRowShown="0" headerRowDxfId="31" dataDxfId="30" headerRowBorderDxfId="28" tableBorderDxfId="29">
  <autoFilter ref="A1:L41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tabSelected="1" workbookViewId="0">
      <selection activeCell="B9" sqref="B9"/>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297.20625057870348</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0.5873153935172013</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5.4479745369462762E-2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t="s">
        <v>39027</v>
      </c>
      <c r="B5" s="134" t="str">
        <f>IFERROR(VLOOKUP(D5,DB!A:K,11,0),"")</f>
        <v>R1</v>
      </c>
      <c r="C5" s="134">
        <v>1</v>
      </c>
      <c r="D5" s="170" t="s">
        <v>12522</v>
      </c>
      <c r="E5" s="135"/>
      <c r="F5" s="136" t="s">
        <v>24</v>
      </c>
      <c r="G5" s="137" t="str">
        <f ca="1">IFERROR(NOW()-F5,"")</f>
        <v/>
      </c>
      <c r="H5" s="136">
        <v>45960.126944444448</v>
      </c>
      <c r="I5" s="134" t="str">
        <f>IFERROR(VLOOKUP(D5,DB!A:F,6,0),"")</f>
        <v>Generator-SG</v>
      </c>
      <c r="J5" s="134" t="str">
        <f>IFERROR(VLOOKUP(D5,DB!A:G,7,0),"")</f>
        <v>Vandalized</v>
      </c>
      <c r="K5" s="138" t="s">
        <v>39026</v>
      </c>
      <c r="L5" s="139" t="str">
        <f>IFERROR(VLOOKUP(D5,DB!A:I,9,0),"")</f>
        <v>Latis</v>
      </c>
    </row>
    <row r="6" spans="1:15" ht="15" customHeight="1">
      <c r="A6" s="133"/>
      <c r="B6" s="134" t="str">
        <f>IFERROR(VLOOKUP(D6,DB!A:K,11,0),"")</f>
        <v/>
      </c>
      <c r="C6" s="134"/>
      <c r="D6" s="134"/>
      <c r="E6" s="135"/>
      <c r="F6" s="136"/>
      <c r="G6" s="137">
        <f ca="1">IFERROR(NOW()-F6,"")</f>
        <v>45960.15467650463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45960.15467650463</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45960.15467650463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45960.15467650463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45960.15467650463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45960.15467650463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45960.15467650463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45960.15467650463</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45960.15467650463</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45960.15467650463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45960.15467650463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45960.15467650463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45960.15467650463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45960.15467650463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45960.15467650463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45960.15467650463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45960.15467650463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45960.15467650463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45960.15467650463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45960.15467650463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45960.15467650463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45960.15467650463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45960.15467650463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45960.15467650463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45960.15467650463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45960.15467650463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45960.15467650463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45960.15467650463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45960.15467650463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45960.15467650463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45960.15467650463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45960.15467650463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45960.15467650463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45960.15467650463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45960.15467650463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45960.15467650463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45960.15467650463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45960.15467650463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45960.15467650463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45960.15467650463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45960.15467650463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45960.15467650463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45960.15467650463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45960.15467650463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45960.15467650463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45960.15467650463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45960.15467650463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45960.15467650463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45960.15467650463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45960.15467650463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45960.15467650463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45960.15467650463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45960.15467650463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45960.15467650463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45960.15467650463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45960.15467650463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45960.15467650463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45960.15467650463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45960.15467650463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45960.15467650463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45960.15467650463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45960.15467650463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45960.15467650463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45960.15467650463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45960.15467650463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45960.15467650463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45960.15467650463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45960.15467650463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45960.15467650463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45960.15467650463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45960.15467650463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45960.15467650463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45960.15467650463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45960.15467650463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45960.15467650463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45960.15467650463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45960.15467650463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45960.15467650463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45960.15467650463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45960.15467650463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45960.15467650463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45960.15467650463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45960.15467650463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45960.15467650463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45960.15467650463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45960.15467650463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45960.15467650463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45960.15467650463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45960.15467650463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45960.15467650463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45960.15467650463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45960.15467650463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45960.15467650463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45960.15467650463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45960.15467650463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45960.15467650463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45960.15467650463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45960.15467650463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45960.15467650463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45960.15467650463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45960.15467650463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45960.15467650463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45960.15467650463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45960.15467650463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45960.15467650463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45960.15467650463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45960.15467650463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45960.15467650463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45960.15467650463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45960.15467650463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45960.15467650463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45960.15467650463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45960.15467650463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45960.15467650463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45960.15467650463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45960.15467650463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45960.15467650463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45960.15467650463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45960.15467650463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45960.15467650463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45960.15467650463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45960.15467650463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45960.15467650463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45960.15467650463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45960.15467650463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45960.15467650463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45960.15467650463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45960.15467650463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45960.15467650463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45960.15467650463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45960.15467650463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45960.15467650463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45960.15467650463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45960.15467650463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45960.15467650463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45960.15467650463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45960.15467650463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45960.15467650463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45960.15467650463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45960.15467650463</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45960.15467650463</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5BBB3545-870C-46EB-BC94-00280575E0E9}"/>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F6" sqref="F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135.15483854166814</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1.4125931712987949</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27837</v>
      </c>
      <c r="E5" s="114" t="s">
        <v>39021</v>
      </c>
      <c r="F5" s="115">
        <v>45960.074780092589</v>
      </c>
      <c r="G5" s="116">
        <f ca="1">IFERROR(NOW()-F5,"-")</f>
        <v>7.989641204039799E-2</v>
      </c>
      <c r="H5" s="115">
        <v>45960.068912037037</v>
      </c>
      <c r="I5" s="18" t="str">
        <f>IFERROR(VLOOKUP(D5,DB!A:F,6,0),"")</f>
        <v>SCECO</v>
      </c>
      <c r="J5" s="18" t="str">
        <f>IFERROR(VLOOKUP(D5,DB!A:G,7,0),"")</f>
        <v>No BB Shifted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R2</v>
      </c>
      <c r="C6" s="18"/>
      <c r="D6" s="18" t="s">
        <v>26124</v>
      </c>
      <c r="E6" s="114"/>
      <c r="F6" s="115"/>
      <c r="G6" s="116">
        <f ca="1">IFERROR(NOW()-F6,"-")</f>
        <v>45960.15467650463</v>
      </c>
      <c r="H6" s="115"/>
      <c r="I6" s="18" t="str">
        <f>IFERROR(VLOOKUP(D6,DB!A:F,6,0),"")</f>
        <v>SCECO</v>
      </c>
      <c r="J6" s="18" t="str">
        <f>IFERROR(VLOOKUP(D6,DB!A:G,7,0),"")</f>
        <v>In progress</v>
      </c>
      <c r="K6" s="19"/>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45960.15467650463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45960.15467650463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45960.15467650463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45960.15467650463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45960.15467650463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45960.15467650463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45960.15467650463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45960.15467650463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45960.15467650463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45960.15467650463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45960.15467650463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45960.15467650463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45960.15467650463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45960.15467650463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45960.15467650463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45960.15467650463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45960.15467650463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45960.15467650463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45960.15467650463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45960.15467650463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45960.15467650463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45960.15467650463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45960.15467650463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45960.15467650463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45960.15467650463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45960.15467650463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45960.15467650463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45960.15467650463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45960.15467650463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45960.15467650463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45960.15467650463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45960.15467650463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45960.15467650463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45960.15467650463</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45960.15467650463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45960.15467650463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45960.15467650463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45960.15467650463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45960.15467650463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45960.15467650463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45960.15467650463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45960.15467650463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45960.15467650463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45960.15467650463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45960.15467650463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45960.15467650463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45960.15467650463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45960.15467650463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45960.15467650463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45960.15467650463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45960.15467650463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45960.15467650463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45960.15467650463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45960.15467650463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45960.15467650463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45960.15467650463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45960.15467650463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45960.15467650463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45960.15467650463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45960.15467650463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45960.15467650463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45960.15467650463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45960.15467650463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45960.15467650463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45960.15467650463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45960.15467650463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45960.15467650463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45960.15467650463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45960.15467650463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45960.15467650463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45960.15467650463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45960.15467650463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45960.15467650463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45960.15467650463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45960.15467650463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45960.15467650463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45960.15467650463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45960.15467650463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45960.15467650463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45960.15467650463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45960.15467650463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45960.15467650463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45960.15467650463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45960.15467650463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45960.15467650463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45960.15467650463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45960.15467650463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45960.15467650463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45960.15467650463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45960.15467650463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45960.15467650463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45960.15467650463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45960.15467650463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45960.15467650463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45960.15467650463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45960.15467650463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45960.15467650463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45960.15467650463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45960.15467650463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45960.15467650463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45960.15467650463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45960.15467650463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45960.15467650463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45960.15467650463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45960.15467650463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45960.15467650463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45960.15467650463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45960.15467650463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45960.15467650463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45960.15467650463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45960.15467650463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45960.15467650463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45960.15467650463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45960.15467650463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45960.15467650463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45960.15467650463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45960.15467650463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45960.15467650463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45960.15467650463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45960.15467650463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45960.15467650463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45960.15467650463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45960.15467650463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45960.15467650463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45960.15467650463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45960.15467650463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45960.15467650463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45960.15467650463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45960.15467650463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45960.15467650463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45960.15467650463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45960.15467650463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45960.15467650463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45960.15467650463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45960.15467650463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45960.15467650463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45960.15467650463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45960.15467650463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45960.15467650463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45960.15467650463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45960.15467650463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45960.15467650463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45960.15467650463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45960.15467650463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45960.15467650463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45960.15467650463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45960.15467650463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45960.15467650463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45960.15467650463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45960.15467650463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45960.15467650463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45960.15467650463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45960.15467650463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45960.15467650463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45960.15467650463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45960.15467650463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45960.15467650463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45960.15467650463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45960.15467650463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45960.15467650463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45960.15467650463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45960.15467650463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45960.15467650463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45960.15467650463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45960.15467650463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45960.15467650463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45960.15467650463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45960.15467650463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45960.15467650463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45960.15467650463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45960.15467650463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45960.15467650463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45960.15467650463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45960.15467650463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45960.15467650463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45960.15467650463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45960.15467650463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45960.15467650463</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45960.15467650463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45960.15467650463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45960.15467650463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45960.15467650463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45960.15467650463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45960.15467650463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45960.15467650463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45960.15467650463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45960.15467650463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45960.15467650463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45960.15467650463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45960.15467650463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45960.15467650463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45960.15467650463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45960.15467650463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45960.15467650463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45960.15467650463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45960.15467650463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45960.15467650463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45960.15467650463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45960.15467650463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45960.15467650463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45960.15467650463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45960.15467650463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45960.15467650463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45960.15467650463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45960.15467650463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45960.15467650463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45960.15467650463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45960.15467650463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45960.15467650463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45960.15467650463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45960.15467650463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45960.15467650463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45960.15467650463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45960.15467650463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45960.15467650463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45960.15467650463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45960.15467650463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45960.15467650463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45960.15467650463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45960.15467650463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45960.15467650463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45960.15467650463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45960.15467650463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45960.15467650463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45960.15467650463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45960.15467650463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45960.15467650463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45960.15467650463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45960.15467650463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45960.15467650463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45960.15467650463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45960.15467650463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45960.15467650463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45960.15467650463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45960.15467650463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45960.15467650463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45960.15467650463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45960.15467650463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45960.15467650463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45960.15467650463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45960.15467650463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45960.15467650463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45960.15467650463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45960.15467650463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45960.15467650463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45960.15467650463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45960.15467650463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45960.15467650463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45960.15467650463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45960.15467650463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45960.15467650463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45960.15467650463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45960.15467650463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45960.15467650463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45960.15467650463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45960.15467650463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45960.15467650463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45960.15467650463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45960.15467650463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45960.15467650463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45960.15467650463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45960.15467650463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45960.15467650463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45960.15467650463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45960.15467650463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45960.15467650463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45960.15467650463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45960.15467650463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45960.15467650463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45960.15467650463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45960.15467650463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45960.15467650463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45960.15467650463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45960.15467650463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45960.15467650463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45960.15467650463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45960.15467650463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45960.15467650463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45960.15467650463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45960.15467650463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45960.15467650463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45960.15467650463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45960.15467650463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45960.15467650463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45960.15467650463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45960.15467650463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45960.15467650463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45960.15467650463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45960.15467650463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45960.15467650463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45960.15467650463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45960.15467650463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45960.15467650463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45960.15467650463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45960.15467650463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45960.15467650463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45960.15467650463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45960.15467650463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45960.15467650463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45960.15467650463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45960.15467650463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45960.15467650463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45960.15467650463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45960.15467650463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45960.15467650463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45960.15467650463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45960.15467650463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45960.15467650463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45960.15467650463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45960.15467650463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45960.15467650463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45960.15467650463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45960.15467650463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45960.15467650463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45960.15467650463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45960.15467650463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45960.15467650463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45960.15467650463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45960.15467650463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45960.15467650463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45960.15467650463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45960.15467650463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45960.15467650463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45960.15467650463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45960.15467650463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45960.15467650463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45960.15467650463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45960.15467650463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45960.15467650463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45960.15467650463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45960.15467650463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45960.15467650463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45960.15467650463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45960.15467650463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45960.15467650463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45960.15467650463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45960.15467650463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45960.15467650463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45960.15467650463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45960.15467650463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45960.15467650463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45960.15467650463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45960.15467650463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45960.15467650463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45960.15467650463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45960.15467650463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45960.15467650463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45960.15467650463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45960.15467650463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45960.15467650463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45960.15467650463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45960.15467650463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45960.15467650463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45960.15467650463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45960.15467650463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45960.15467650463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45960.15467650463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45960.15467650463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45960.15467650463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45960.15467650463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45960.15467650463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45960.15467650463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45960.15467650463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45960.15467650463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45960.15467650463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45960.15467650463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45960.15467650463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45960.15467650463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45960.15467650463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45960.15467650463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45960.15467650463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45960.15467650463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45960.15467650463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45960.15467650463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45960.15467650463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45960.15467650463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45960.15467650463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45960.15467650463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45960.15467650463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45960.15467650463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45960.15467650463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45960.15467650463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45960.15467650463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45960.15467650463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45960.15467650463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45960.15467650463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45960.15467650463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45960.15467650463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45960.15467650463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45960.15467650463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45960.15467650463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45960.15467650463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45960.15467650463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45960.15467650463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45960.15467650463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45960.15467650463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45960.15467650463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45960.15467650463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45960.15467650463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45960.15467650463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45960.15467650463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45960.15467650463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45960.15467650463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45960.15467650463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45960.15467650463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45960.15467650463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45960.15467650463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45960.15467650463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45960.15467650463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45960.15467650463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45960.15467650463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45960.15467650463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45960.15467650463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45960.15467650463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45960.15467650463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45960.15467650463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45960.15467650463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45960.15467650463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45960.15467650463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45960.15467650463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45960.15467650463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45960.15467650463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45960.15467650463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45960.15467650463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45960.15467650463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45960.15467650463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45960.15467650463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45960.15467650463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45960.15467650463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45960.15467650463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45960.15467650463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45960.15467650463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45960.15467650463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45960.15467650463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45960.15467650463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45960.15467650463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45960.15467650463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45960.15467650463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45960.15467650463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45960.15467650463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45960.15467650463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45960.15467650463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45960.15467650463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45960.15467650463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45960.15467650463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45960.15467650463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45960.15467650463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45960.15467650463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45960.15467650463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45960.15467650463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45960.15467650463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45960.15467650463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45960.15467650463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45960.15467650463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45960.15467650463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45960.15467650463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45960.15467650463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45960.15467650463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45960.15467650463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45960.15467650463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45960.15467650463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45960.15467650463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45960.15467650463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45960.15467650463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45960.15467650463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45960.15467650463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45960.15467650463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45960.15467650463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45960.15467650463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45960.15467650463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45960.15467650463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45960.15467650463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45960.15467650463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45960.15467650463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45960.15467650463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45960.15467650463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45960.15467650463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45960.15467650463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45960.15467650463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45960.15467650463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45960.15467650463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45960.15467650463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45960.15467650463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45960.15467650463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45960.15467650463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45960.15467650463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45960.15467650463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45960.15467650463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45960.15467650463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45960.15467650463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45960.15467650463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45960.15467650463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45960.15467650463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45960.15467650463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45960.15467650463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45960.15467650463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45960.15467650463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45960.15467650463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45960.15467650463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45960.15467650463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45960.15467650463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45960.15467650463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45960.15467650463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45960.15467650463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45960.15467650463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45960.15467650463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45960.15467650463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45960.15467650463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45960.15467650463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45960.15467650463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45960.15467650463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45960.15467650463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45960.15467650463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45960.15467650463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45960.15467650463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45960.15467650463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45960.15467650463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45960.15467650463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45960.15467650463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45960.15467650463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45960.15467650463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45960.15467650463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45960.15467650463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45960.15467650463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45960.15467650463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45960.15467650463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45960.15467650463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45960.15467650463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45960.15467650463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45960.15467650463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45960.15467650463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45960.15467650463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45960.15467650463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45960.15467650463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45960.15467650463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45960.15467650463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45960.15467650463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45960.15467650463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45960.15467650463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45960.15467650463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45960.15467650463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45960.15467650463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45960.15467650463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45960.15467650463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45960.15467650463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45960.15467650463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45960.15467650463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45960.15467650463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45960.15467650463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45960.15467650463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45960.15467650463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45960.15467650463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45960.15467650463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45960.15467650463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45960.15467650463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45960.15467650463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45960.15467650463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45960.15467650463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45960.15467650463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45960.15467650463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45960.15467650463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45960.15467650463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45960.15467650463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45960.15467650463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45960.15467650463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45960.15467650463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45960.15467650463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45960.15467650463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45960.15467650463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45960.15467650463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45960.15467650463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45960.15467650463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45960.15467650463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45960.15467650463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45960.15467650463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45960.15467650463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45960.15467650463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45960.15467650463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45960.15467650463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45960.15467650463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45960.15467650463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45960.15467650463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45960.15467650463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45960.15467650463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45960.15467650463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45960.15467650463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45960.15467650463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45960.15467650463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45960.15467650463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45960.15467650463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45960.15467650463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45960.15467650463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45960.15467650463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45960.15467650463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45960.15467650463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45960.15467650463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45960.15467650463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45960.15467650463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45960.15467650463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45960.15467650463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45960.15467650463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45960.15467650463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45960.15467650463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45960.15467650463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45960.15467650463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45960.15467650463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45960.15467650463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45960.15467650463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45960.15467650463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45960.15467650463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45960.15467650463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45960.15467650463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45960.15467650463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45960.15467650463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45960.15467650463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45960.15467650463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45960.15467650463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45960.15467650463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45960.15467650463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45960.15467650463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45960.15467650463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45960.15467650463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45960.15467650463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45960.15467650463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45960.15467650463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45960.15467650463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45960.15467650463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45960.15467650463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45960.15467650463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45960.15467650463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45960.15467650463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45960.15467650463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45960.15467650463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45960.15467650463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45960.15467650463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45960.15467650463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45960.15467650463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45960.15467650463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45960.15467650463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45960.15467650463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45960.15467650463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45960.15467650463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45960.15467650463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45960.15467650463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45960.15467650463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45960.15467650463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45960.15467650463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45960.15467650463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45960.15467650463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45960.15467650463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45960.15467650463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45960.15467650463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45960.15467650463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45960.15467650463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45960.15467650463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45960.15467650463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45960.15467650463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45960.15467650463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45960.15467650463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45960.15467650463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45960.15467650463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45960.15467650463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45960.15467650463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45960.15467650463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45960.15467650463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45960.15467650463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45960.15467650463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45960.15467650463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45960.15467650463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45960.15467650463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45960.15467650463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45960.15467650463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45960.15467650463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45960.15467650463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45960.15467650463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45960.15467650463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45960.15467650463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45960.15467650463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45960.15467650463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45960.15467650463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45960.15467650463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45960.15467650463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45960.15467650463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45960.15467650463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45960.15467650463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45960.15467650463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45960.15467650463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45960.15467650463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45960.15467650463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45960.15467650463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45960.15467650463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45960.15467650463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45960.15467650463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45960.15467650463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45960.15467650463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45960.15467650463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45960.15467650463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45960.15467650463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45960.15467650463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45960.15467650463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45960.15467650463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45960.15467650463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45960.15467650463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45960.15467650463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45960.15467650463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45960.15467650463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45960.15467650463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45960.15467650463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45960.15467650463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45960.15467650463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45960.15467650463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45960.15467650463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45960.15467650463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45960.15467650463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45960.15467650463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45960.15467650463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45960.15467650463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45960.15467650463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45960.15467650463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45960.15467650463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45960.15467650463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45960.15467650463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45960.15467650463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45960.15467650463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45960.15467650463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45960.15467650463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45960.15467650463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45960.15467650463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45960.15467650463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45960.15467650463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45960.15467650463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45960.15467650463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45960.15467650463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45960.15467650463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45960.15467650463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45960.15467650463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45960.15467650463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45960.15467650463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45960.15467650463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45960.15467650463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45960.15467650463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45960.15467650463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45960.15467650463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45960.15467650463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45960.15467650463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45960.15467650463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45960.15467650463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45960.15467650463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45960.15467650463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45960.15467650463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45960.15467650463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45960.15467650463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45960.15467650463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45960.15467650463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45960.15467650463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45960.15467650463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45960.15467650463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45960.15467650463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45960.15467650463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45960.15467650463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45960.15467650463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45960.15467650463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45960.15467650463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45960.15467650463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45960.15467650463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45960.15467650463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45960.15467650463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45960.15467650463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45960.15467650463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45960.15467650463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45960.15467650463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45960.15467650463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45960.15467650463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45960.15467650463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45960.15467650463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45960.15467650463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45960.15467650463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45960.15467650463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45960.15467650463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45960.15467650463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45960.15467650463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45960.15467650463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45960.15467650463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45960.15467650463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45960.15467650463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45960.15467650463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45960.15467650463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45960.15467650463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45960.15467650463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45960.15467650463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45960.15467650463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45960.15467650463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45960.15467650463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45960.15467650463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45960.15467650463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45960.15467650463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45960.15467650463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45960.15467650463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45960.15467650463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45960.15467650463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45960.15467650463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45960.15467650463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45960.15467650463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45960.15467650463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45960.15467650463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45960.15467650463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45960.15467650463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45960.15467650463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45960.15467650463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45960.15467650463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45960.15467650463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45960.15467650463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45960.15467650463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45960.15467650463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45960.15467650463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45960.15467650463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45960.15467650463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45960.15467650463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45960.15467650463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45960.15467650463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45960.15467650463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45960.15467650463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45960.15467650463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45960.15467650463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45960.15467650463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45960.15467650463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45960.15467650463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45960.15467650463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45960.15467650463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45960.15467650463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45960.15467650463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45960.15467650463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45960.15467650463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45960.15467650463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45960.15467650463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45960.15467650463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45960.15467650463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45960.15467650463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45960.15467650463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45960.15467650463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45960.15467650463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45960.15467650463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45960.15467650463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45960.15467650463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45960.15467650463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45960.15467650463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45960.15467650463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45960.15467650463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45960.15467650463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45960.15467650463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45960.15467650463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45960.15467650463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45960.15467650463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45960.15467650463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45960.15467650463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45960.15467650463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45960.15467650463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45960.15467650463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45960.15467650463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45960.15467650463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45960.15467650463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45960.15467650463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45960.15467650463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45960.15467650463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45960.15467650463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45960.15467650463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45960.15467650463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45960.15467650463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45960.15467650463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45960.15467650463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45960.15467650463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45960.15467650463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45960.15467650463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45960.15467650463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45960.15467650463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45960.15467650463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45960.15467650463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45960.15467650463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45960.15467650463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45960.15467650463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45960.15467650463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45960.15467650463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45960.15467650463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45960.15467650463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45960.15467650463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45960.15467650463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45960.15467650463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45960.15467650463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45960.15467650463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45960.15467650463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45960.15467650463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45960.15467650463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45960.15467650463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45960.15467650463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45960.15467650463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45960.15467650463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45960.15467650463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45960.15467650463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45960.15467650463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45960.15467650463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45960.15467650463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45960.15467650463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45960.15467650463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45960.15467650463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45960.15467650463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45960.15467650463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45960.15467650463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45960.15467650463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45960.15467650463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45960.15467650463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45960.15467650463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45960.15467650463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45960.15467650463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45960.15467650463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45960.15467650463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45960.15467650463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45960.15467650463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45960.15467650463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45960.15467650463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45960.15467650463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45960.15467650463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45960.15467650463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45960.15467650463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45960.15467650463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45960.15467650463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45960.15467650463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45960.15467650463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45960.15467650463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45960.15467650463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45960.15467650463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45960.15467650463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45960.15467650463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45960.15467650463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45960.15467650463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45960.15467650463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45960.15467650463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45960.15467650463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45960.15467650463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45960.15467650463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45960.15467650463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45960.15467650463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45960.15467650463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45960.15467650463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45960.15467650463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45960.15467650463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45960.15467650463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45960.15467650463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45960.15467650463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45960.15467650463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45960.15467650463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45960.15467650463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45960.15467650463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45960.15467650463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45960.15467650463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45960.15467650463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45960.15467650463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45960.15467650463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45960.15467650463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45960.15467650463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45960.15467650463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45960.15467650463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45960.15467650463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45960.15467650463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45960.15467650463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45960.15467650463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45960.15467650463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45960.15467650463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45960.15467650463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45960.15467650463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45960.15467650463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45960.15467650463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45960.15467650463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45960.15467650463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45960.15467650463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45960.15467650463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45960.15467650463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45960.15467650463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45960.15467650463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45960.15467650463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45960.15467650463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45960.15467650463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45960.15467650463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45960.15467650463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45960.15467650463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45960.15467650463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45960.15467650463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45960.15467650463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45960.15467650463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45960.15467650463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45960.15467650463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45960.15467650463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45960.15467650463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45960.15467650463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45960.15467650463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45960.15467650463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45960.15467650463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45960.15467650463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45960.15467650463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45960.15467650463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45960.15467650463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45960.15467650463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45960.15467650463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45960.15467650463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45960.15467650463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45960.15467650463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45960.15467650463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45960.15467650463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45960.15467650463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45960.15467650463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45960.15467650463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45960.15467650463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45960.15467650463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45960.15467650463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45960.15467650463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45960.15467650463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45960.15467650463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45960.15467650463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45960.15467650463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45960.15467650463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45960.15467650463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45960.15467650463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45960.15467650463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45960.15467650463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45960.15467650463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45960.15467650463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45960.15467650463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45960.15467650463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45960.15467650463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45960.15467650463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45960.15467650463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45960.15467650463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45960.15467650463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45960.15467650463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45960.15467650463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45960.15467650463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45960.15467650463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45960.15467650463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45960.15467650463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45960.15467650463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45960.15467650463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45960.15467650463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45960.15467650463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45960.15467650463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45960.15467650463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45960.15467650463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45960.15467650463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45960.15467650463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45960.15467650463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45960.15467650463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45960.15467650463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45960.15467650463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45960.15467650463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45960.15467650463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45960.15467650463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45960.15467650463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45960.15467650463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45960.15467650463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45960.15467650463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45960.15467650463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45960.15467650463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45960.15467650463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45960.15467650463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45960.15467650463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45960.15467650463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45960.15467650463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45960.15467650463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45960.15467650463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45960.15467650463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45960.15467650463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45960.15467650463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45960.15467650463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45960.15467650463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45960.15467650463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45960.15467650463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45960.15467650463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45960.15467650463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45960.15467650463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45960.15467650463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45960.15467650463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45960.15467650463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45960.15467650463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45960.15467650463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45960.15467650463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45960.15467650463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45960.15467650463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45960.15467650463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45960.15467650463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45960.15467650463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45960.15467650463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45960.15467650463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45960.15467650463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45960.15467650463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45960.15467650463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45960.15467650463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45960.15467650463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45960.15467650463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45960.15467650463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45960.15467650463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45960.15467650463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45960.15467650463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45960.15467650463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45960.15467650463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45960.15467650463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45960.15467650463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45960.15467650463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45960.15467650463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45960.15467650463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45960.15467650463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45960.15467650463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45960.15467650463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45960.15467650463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45960.15467650463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45960.15467650463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45960.15467650463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45960.15467650463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45960.15467650463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45960.15467650463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45960.15467650463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45960.15467650463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45960.15467650463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45960.15467650463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45960.15467650463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45960.15467650463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45960.15467650463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45960.15467650463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45960.15467650463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45960.15467650463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45960.15467650463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45960.15467650463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45960.15467650463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45960.15467650463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45960.15467650463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45960.15467650463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45960.15467650463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45960.15467650463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45960.15467650463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45960.15467650463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45960.15467650463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45960.15467650463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45960.15467650463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45960.15467650463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45960.15467650463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45960.15467650463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45960.15467650463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45960.15467650463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45960.15467650463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45960.15467650463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45960.15467650463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45960.15467650463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45960.15467650463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45960.15467650463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45960.15467650463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45960.15467650463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45960.15467650463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45960.15467650463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45960.15467650463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45960.15467650463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45960.15467650463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45960.15467650463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45960.15467650463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45960.15467650463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45960.15467650463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45960.15467650463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45960.15467650463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45960.15467650463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45960.15467650463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45960.15467650463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45960.15467650463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45960.15467650463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45960.15467650463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45960.15467650463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45960.15467650463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45960.15467650463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45960.15467650463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45960.15467650463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45960.15467650463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45960.15467650463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45960.15467650463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45960.15467650463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45960.15467650463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45960.15467650463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45960.15467650463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45960.15467650463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45960.15467650463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45960.15467650463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45960.15467650463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45960.15467650463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45960.15467650463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45960.15467650463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45960.15467650463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45960.15467650463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45960.15467650463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45960.15467650463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45960.15467650463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45960.15467650463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45960.15467650463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45960.15467650463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45960.15467650463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45960.15467650463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45960.15467650463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45960.15467650463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45960.15467650463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45960.15467650463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45960.15467650463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45960.15467650463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45960.15467650463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45960.15467650463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45960.15467650463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45960.15467650463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45960.15467650463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45960.15467650463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45960.15467650463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45960.15467650463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45960.15467650463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45960.15467650463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45960.15467650463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45960.15467650463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45960.15467650463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45960.15467650463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45960.15467650463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45960.15467650463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45960.15467650463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45960.15467650463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45960.15467650463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45960.15467650463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45960.15467650463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45960.15467650463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45960.15467650463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45960.15467650463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45960.15467650463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45960.15467650463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45960.15467650463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45960.15467650463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45960.15467650463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45960.15467650463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45960.15467650463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45960.15467650463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45960.15467650463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45960.15467650463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45960.15467650463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45960.15467650463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45960.15467650463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45960.15467650463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45960.15467650463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45960.15467650463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45960.15467650463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45960.15467650463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45960.15467650463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45960.15467650463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45960.15467650463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45960.15467650463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45960.15467650463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45960.15467650463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45960.15467650463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45960.15467650463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45960.15467650463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45960.15467650463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45960.15467650463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45960.15467650463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45960.15467650463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45960.15467650463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45960.15467650463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45960.15467650463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45960.15467650463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45960.15467650463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45960.15467650463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45960.15467650463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45960.15467650463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45960.15467650463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45960.15467650463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45960.15467650463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45960.15467650463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45960.15467650463</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256.67395891203341</v>
      </c>
      <c r="H2" s="99">
        <v>45703.474768518521</v>
      </c>
      <c r="I2" s="99" t="str">
        <f>IFERROR(VLOOKUP(D2,DB!A:F,6,0),"")</f>
        <v>SCECO</v>
      </c>
      <c r="J2" s="99" t="str">
        <f>IFERROR(VLOOKUP(D2,DB!A:G,7,0),"")</f>
        <v>Dead</v>
      </c>
      <c r="K2" s="101" t="s">
        <v>39115</v>
      </c>
      <c r="L2" s="94" t="str">
        <f>IFERROR(VLOOKUP(D2,DB!A:I,9,0),"")</f>
        <v>Latis</v>
      </c>
    </row>
    <row r="3" spans="1:16" ht="15" customHeight="1">
      <c r="A3" s="119" t="s">
        <v>39116</v>
      </c>
      <c r="B3" s="119" t="str">
        <f>IFERROR(VLOOKUP(D3,DB!A:K,11,0),"")</f>
        <v>R4</v>
      </c>
      <c r="C3" s="120">
        <v>1</v>
      </c>
      <c r="D3" s="121" t="s">
        <v>37295</v>
      </c>
      <c r="E3" s="98" t="s">
        <v>39021</v>
      </c>
      <c r="F3" s="123">
        <v>45959.994444444441</v>
      </c>
      <c r="G3" s="124">
        <f ca="1">IFERROR(NOW()-F3,"")</f>
        <v>0.16023206018871861</v>
      </c>
      <c r="H3" s="123">
        <v>45959.98940972222</v>
      </c>
      <c r="I3" s="119" t="str">
        <f>IFERROR(VLOOKUP(D3,DB!A:F,6,0),"")</f>
        <v>Generator-SG</v>
      </c>
      <c r="J3" s="119" t="str">
        <f>IFERROR(VLOOKUP(D3,DB!A:G,7,0),"")</f>
        <v>Dead</v>
      </c>
      <c r="K3" s="125" t="s">
        <v>39117</v>
      </c>
      <c r="L3" s="121" t="str">
        <f>IFERROR(VLOOKUP(D3,DB!A:I,9,0),"")</f>
        <v>Latis</v>
      </c>
    </row>
    <row r="4" spans="1:16" ht="15" customHeight="1">
      <c r="A4" s="119"/>
      <c r="B4" s="119" t="str">
        <f>IFERROR(VLOOKUP(D4,DB!A:K,11,0),"")</f>
        <v/>
      </c>
      <c r="C4" s="120"/>
      <c r="D4" s="94"/>
      <c r="E4" s="98"/>
      <c r="F4" s="123"/>
      <c r="G4" s="124">
        <f ca="1">IFERROR(NOW()-F4,"")</f>
        <v>45960.15467650463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45960.15467650463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45960.15467650463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45960.15467650463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45960.15467650463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45960.15467650463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45960.15467650463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45960.15467650463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45960.15467650463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45960.15467650463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45960.15467650463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45960.15467650463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45960.15467650463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45960.15467650463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45960.15467650463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45960.15467650463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45960.15467650463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45960.15467650463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45960.15467650463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45960.15467650463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45960.15467650463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45960.15467650463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45960.15467650463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45960.15467650463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45960.15467650463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45960.15467650463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45960.15467650463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45960.15467650463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45960.15467650463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45960.15467650463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45960.15467650463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45960.15467650463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45960.15467650463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45960.15467650463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45960.15467650463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45960.15467650463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45960.15467650463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45960.15467650463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45960.15467650463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45960.15467650463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45960.15467650463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45960.15467650463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45960.15467650463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45960.15467650463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45960.15467650463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45960.15467650463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45960.15467650463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45960.15467650463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45960.15467650463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45960.15467650463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45960.15467650463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45960.15467650463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45960.15467650463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45960.15467650463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45960.15467650463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45960.15467650463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45960.15467650463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45960.15467650463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45960.15467650463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45960.15467650463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45960.15467650463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45960.15467650463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45960.15467650463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45960.15467650463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45960.15467650463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45960.15467650463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45960.15467650463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45960.15467650463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45960.15467650463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45960.15467650463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45960.15467650463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45960.15467650463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45960.15467650463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45960.15467650463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45960.15467650463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45960.15467650463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45960.15467650463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45960.15467650463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45960.15467650463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45960.15467650463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45960.15467650463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45960.15467650463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45960.15467650463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45960.15467650463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45960.15467650463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45960.15467650463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45960.15467650463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45960.15467650463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45960.15467650463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45960.15467650463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45960.15467650463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45960.15467650463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45960.15467650463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45960.15467650463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45960.15467650463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45960.15467650463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45960.15467650463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45960.15467650463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45960.15467650463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45960.15467650463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45960.15467650463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45960.15467650463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45960.15467650463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45960.15467650463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45960.15467650463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45960.15467650463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45960.15467650463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45960.15467650463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45960.15467650463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45960.15467650463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45960.15467650463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45960.15467650463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45960.15467650463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45960.15467650463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45960.15467650463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45960.15467650463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45960.15467650463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45960.15467650463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45960.15467650463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45960.15467650463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45960.15467650463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45960.15467650463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45960.15467650463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45960.15467650463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45960.15467650463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45960.15467650463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45960.15467650463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45960.15467650463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45960.15467650463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45960.15467650463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45960.15467650463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45960.15467650463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45960.15467650463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45960.15467650463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45960.15467650463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45960.15467650463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45960.15467650463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45960.15467650463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45960.15467650463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45960.15467650463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45960.15467650463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45960.15467650463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45960.15467650463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45960.15467650463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45960.15467650463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45960.15467650463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45960.15467650463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45960.15467650463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45960.15467650463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45960.15467650463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45960.15467650463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45960.15467650463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45960.15467650463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45960.15467650463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45960.15467650463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45960.15467650463</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45960.15467650463</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39118</v>
      </c>
      <c r="B2" s="37" t="str">
        <f>IFERROR(VLOOKUP(D2,DB!A:K,11,0),"")</f>
        <v>R5</v>
      </c>
      <c r="C2" s="37">
        <v>3</v>
      </c>
      <c r="D2" s="118" t="s">
        <v>36011</v>
      </c>
      <c r="E2" s="37" t="s">
        <v>39021</v>
      </c>
      <c r="F2" s="38">
        <v>45891.832060185188</v>
      </c>
      <c r="G2" s="144">
        <f ca="1">IFERROR(NOW()-F2,"")</f>
        <v>68.322616319441295</v>
      </c>
      <c r="H2" s="38">
        <v>45891.790393518517</v>
      </c>
      <c r="I2" s="37" t="str">
        <f>IFERROR(VLOOKUP(D2,DB!A:F,6,0),"")</f>
        <v>Generator-SG</v>
      </c>
      <c r="J2" s="37" t="str">
        <f>IFERROR(VLOOKUP(D2,DB!A:G,7,0),"")</f>
        <v>Vandalized</v>
      </c>
      <c r="K2" s="37" t="s">
        <v>39119</v>
      </c>
      <c r="L2" s="37" t="str">
        <f>IFERROR(VLOOKUP(D2,DB!A:I,9,0),"")</f>
        <v>Latis</v>
      </c>
      <c r="M2" s="117"/>
    </row>
    <row r="3" spans="1:13" ht="30.75">
      <c r="A3" s="37" t="s">
        <v>39120</v>
      </c>
      <c r="B3" s="37" t="str">
        <f>IFERROR(VLOOKUP(D3,DB!A:K,11,0),"")</f>
        <v>R5</v>
      </c>
      <c r="C3" s="37">
        <v>1</v>
      </c>
      <c r="D3" s="37" t="s">
        <v>33268</v>
      </c>
      <c r="E3" s="37" t="s">
        <v>39105</v>
      </c>
      <c r="F3" s="38">
        <v>45926.188877314817</v>
      </c>
      <c r="G3" s="144">
        <f t="shared" ref="G3" ca="1" si="0">IFERROR(NOW()-F3,"")</f>
        <v>33.965799189812969</v>
      </c>
      <c r="H3" s="38">
        <v>45926.158159722225</v>
      </c>
      <c r="I3" s="37" t="str">
        <f>IFERROR(VLOOKUP(D3,DB!A:F,6,0),"")</f>
        <v>SCECO</v>
      </c>
      <c r="J3" s="37" t="str">
        <f>IFERROR(VLOOKUP(D3,DB!A:G,7,0),"")</f>
        <v>Good</v>
      </c>
      <c r="K3" s="37" t="s">
        <v>39121</v>
      </c>
      <c r="L3" s="37" t="str">
        <f>IFERROR(VLOOKUP(D3,DB!A:I,9,0),"")</f>
        <v>Latis</v>
      </c>
      <c r="M3" s="117"/>
    </row>
    <row r="4" spans="1:13" ht="48" customHeight="1">
      <c r="A4" s="152" t="s">
        <v>39122</v>
      </c>
      <c r="B4" s="152" t="str">
        <f>IFERROR(VLOOKUP(D4,DB!A:K,11,0),"")</f>
        <v>R5</v>
      </c>
      <c r="C4" s="152">
        <v>1</v>
      </c>
      <c r="D4" s="152" t="s">
        <v>34758</v>
      </c>
      <c r="E4" s="152" t="s">
        <v>39105</v>
      </c>
      <c r="F4" s="153">
        <v>45948.661111111112</v>
      </c>
      <c r="G4" s="154">
        <f ca="1">IFERROR(NOW()-F4,"")</f>
        <v>11.493565393517201</v>
      </c>
      <c r="H4" s="153">
        <v>45948.661111111112</v>
      </c>
      <c r="I4" s="152" t="str">
        <f>IFERROR(VLOOKUP(D4,DB!A:F,6,0),"")</f>
        <v>SCECO</v>
      </c>
      <c r="J4" s="152" t="str">
        <f>IFERROR(VLOOKUP(D4,DB!A:G,7,0),"")</f>
        <v>Dead</v>
      </c>
      <c r="K4" s="152" t="s">
        <v>39123</v>
      </c>
      <c r="L4" s="152" t="str">
        <f>IFERROR(VLOOKUP(D4,DB!A:I,9,0),"")</f>
        <v>Latis</v>
      </c>
    </row>
    <row r="5" spans="1:13" ht="15">
      <c r="A5" s="152" t="s">
        <v>39124</v>
      </c>
      <c r="B5" s="152" t="str">
        <f>IFERROR(VLOOKUP(D5,DB!A:K,11,0),"")</f>
        <v>R5</v>
      </c>
      <c r="C5" s="152">
        <v>1</v>
      </c>
      <c r="D5" s="152" t="s">
        <v>33497</v>
      </c>
      <c r="E5" s="152" t="s">
        <v>39105</v>
      </c>
      <c r="F5" s="153">
        <v>45960.049467592595</v>
      </c>
      <c r="G5" s="154">
        <f ca="1">IFERROR(NOW()-F5,"")</f>
        <v>0.10520891203486826</v>
      </c>
      <c r="H5" s="153">
        <v>45960.035173611112</v>
      </c>
      <c r="I5" s="152" t="str">
        <f>IFERROR(VLOOKUP(D5,DB!A:F,6,0),"")</f>
        <v>Generator-SG</v>
      </c>
      <c r="J5" s="152" t="str">
        <f>IFERROR(VLOOKUP(D5,DB!A:G,7,0),"")</f>
        <v>Good</v>
      </c>
      <c r="K5" s="152" t="s">
        <v>39125</v>
      </c>
      <c r="L5" s="152" t="str">
        <f>IFERROR(VLOOKUP(D5,DB!A:I,9,0),"")</f>
        <v>Latis</v>
      </c>
    </row>
    <row r="6" spans="1:13" ht="15">
      <c r="A6" s="152"/>
      <c r="B6" s="152" t="str">
        <f>IFERROR(VLOOKUP(D6,DB!A:K,11,0),"")</f>
        <v/>
      </c>
      <c r="C6" s="152"/>
      <c r="D6" s="152"/>
      <c r="E6" s="152"/>
      <c r="F6" s="153"/>
      <c r="G6" s="154">
        <f ca="1">IFERROR(NOW()-F6,"")</f>
        <v>45960.15467650463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45960.15467650463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45960.15467650463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45960.15467650463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45960.15467650463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45960.15467650463</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45960.15467650463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45960.15467650463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45960.15467650463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45960.15467650463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45960.15467650463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45960.15467650463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45960.15467650463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45960.15467650463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45960.15467650463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45960.15467650463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45960.15467650463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45960.15467650463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45960.15467650463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45960.15467650463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45960.15467650463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45960.15467650463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45960.15467650463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45960.15467650463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45960.15467650463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45960.15467650463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45960.15467650463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45960.15467650463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45960.15467650463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45960.15467650463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45960.15467650463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45960.15467650463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45960.15467650463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45960.15467650463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45960.15467650463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45960.15467650463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45960.15467650463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45960.15467650463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45960.15467650463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45960.15467650463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45960.15467650463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45960.15467650463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45960.15467650463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45960.15467650463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45960.15467650463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45960.15467650463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45960.15467650463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45960.15467650463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45960.15467650463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45960.15467650463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45960.15467650463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45960.15467650463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45960.15467650463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45960.15467650463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45960.15467650463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45960.15467650463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45960.15467650463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45960.15467650463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45960.15467650463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45960.15467650463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45960.15467650463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45960.15467650463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45960.15467650463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45960.15467650463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45960.15467650463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45960.15467650463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45960.15467650463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45960.15467650463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45960.15467650463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45960.15467650463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45960.15467650463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45960.15467650463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45960.15467650463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45960.15467650463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45960.15467650463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45960.15467650463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45960.15467650463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45960.15467650463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45960.15467650463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45960.15467650463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45960.15467650463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45960.15467650463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45960.15467650463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45960.15467650463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45960.15467650463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45960.15467650463</v>
      </c>
      <c r="H91" s="153"/>
      <c r="I91" s="152" t="str">
        <f>IFERROR(VLOOKUP(D91,DB!A:F,6,0),"")</f>
        <v/>
      </c>
      <c r="J91" s="152" t="str">
        <f>IFERROR(VLOOKUP(D91,DB!A:G,7,0),"")</f>
        <v/>
      </c>
      <c r="K91" s="152"/>
      <c r="L91" s="152" t="str">
        <f>IFERROR(VLOOKUP(D91,DB!A:I,9,0),"")</f>
        <v/>
      </c>
    </row>
    <row r="92" spans="1:12" ht="15">
      <c r="A92" s="158"/>
      <c r="B92" s="158" t="str">
        <f>IFERROR(VLOOKUP(D92,DB!A:K,11,0),"")</f>
        <v/>
      </c>
      <c r="C92" s="158"/>
      <c r="D92" s="158"/>
      <c r="E92" s="158"/>
      <c r="F92" s="159"/>
      <c r="G92" s="160">
        <f ca="1">IFERROR(NOW()-F92,"")</f>
        <v>45960.15467650463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45960.15467650463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45960.15467650463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45960.15467650463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45960.15467650463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45960.15467650463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45960.15467650463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45960.15467650463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45960.15467650463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45960.15467650463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45960.15467650463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45960.15467650463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45960.15467650463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45960.15467650463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45960.15467650463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45960.15467650463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45960.15467650463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45960.15467650463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45960.15467650463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45960.15467650463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45960.15467650463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45960.15467650463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45960.15467650463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45960.15467650463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45960.15467650463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45960.15467650463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45960.15467650463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45960.15467650463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45960.15467650463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45960.15467650463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45960.15467650463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45960.15467650463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45960.15467650463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45960.15467650463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45960.15467650463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45960.15467650463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45960.15467650463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45960.15467650463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45960.15467650463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45960.15467650463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45960.15467650463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45960.15467650463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45960.15467650463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45960.15467650463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45960.15467650463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45960.15467650463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45960.15467650463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45960.15467650463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45960.15467650463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45960.15467650463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45960.15467650463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45960.15467650463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45960.15467650463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45960.15467650463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45960.15467650463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45960.15467650463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45960.15467650463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45960.15467650463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45960.15467650463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45960.15467650463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45960.15467650463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45960.15467650463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45960.15467650463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45960.15467650463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45960.15467650463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45960.15467650463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45960.15467650463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45960.15467650463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45960.15467650463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45960.15467650463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45960.15467650463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45960.15467650463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45960.15467650463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45960.15467650463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45960.15467650463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45960.15467650463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45960.15467650463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45960.15467650463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45960.15467650463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45960.15467650463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45960.15467650463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45960.15467650463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45960.15467650463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45960.15467650463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45960.15467650463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45960.15467650463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45960.15467650463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45960.15467650463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45960.15467650463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45960.15467650463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45960.15467650463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45960.15467650463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45960.15467650463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45960.15467650463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45960.15467650463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45960.15467650463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45960.15467650463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45960.15467650463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45960.15467650463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45960.15467650463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45960.15467650463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45960.15467650463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45960.15467650463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45960.15467650463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45960.15467650463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45960.15467650463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45960.15467650463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45960.15467650463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45960.15467650463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45960.15467650463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45960.15467650463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45960.15467650463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45960.15467650463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45960.15467650463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45960.15467650463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45960.15467650463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45960.15467650463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45960.15467650463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45960.15467650463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45960.15467650463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45960.15467650463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45960.15467650463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45960.15467650463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45960.15467650463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45960.15467650463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45960.15467650463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45960.15467650463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45960.15467650463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45960.15467650463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45960.15467650463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45960.15467650463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45960.15467650463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45960.15467650463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45960.15467650463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45960.15467650463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45960.15467650463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45960.15467650463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45960.15467650463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45960.15467650463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45960.15467650463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45960.15467650463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45960.15467650463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45960.15467650463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45960.15467650463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45960.15467650463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45960.15467650463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45960.15467650463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45960.15467650463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45960.15467650463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45960.15467650463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45960.15467650463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45960.15467650463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45960.15467650463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45960.15467650463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45960.15467650463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45960.15467650463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45960.15467650463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45960.15467650463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45960.15467650463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45960.15467650463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45960.15467650463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45960.15467650463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45960.15467650463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45960.15467650463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45960.15467650463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45960.15467650463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45960.15467650463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45960.15467650463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45960.15467650463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45960.15467650463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45960.15467650463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45960.15467650463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45960.15467650463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45960.15467650463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45960.15467650463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45960.15467650463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45960.15467650463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45960.15467650463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45960.15467650463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45960.15467650463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45960.15467650463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45960.15467650463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45960.15467650463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45960.15467650463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45960.15467650463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45960.15467650463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45960.15467650463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45960.15467650463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45960.15467650463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45960.15467650463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45960.15467650463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45960.15467650463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45960.15467650463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45960.15467650463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45960.15467650463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45960.15467650463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45960.15467650463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45960.15467650463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45960.15467650463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45960.15467650463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45960.15467650463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45960.15467650463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45960.15467650463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45960.15467650463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45960.15467650463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45960.15467650463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45960.15467650463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45960.15467650463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45960.15467650463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45960.15467650463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45960.15467650463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45960.15467650463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45960.15467650463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45960.15467650463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45960.15467650463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45960.15467650463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45960.15467650463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45960.15467650463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45960.15467650463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45960.15467650463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45960.15467650463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45960.15467650463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45960.15467650463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45960.15467650463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45960.15467650463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45960.15467650463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45960.15467650463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45960.15467650463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45960.15467650463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45960.15467650463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45960.15467650463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45960.15467650463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45960.15467650463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45960.15467650463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45960.15467650463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45960.15467650463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45960.15467650463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45960.15467650463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45960.15467650463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45960.15467650463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45960.15467650463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45960.15467650463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45960.15467650463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45960.15467650463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45960.15467650463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45960.15467650463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45960.15467650463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45960.15467650463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45960.15467650463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45960.15467650463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45960.15467650463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45960.15467650463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45960.15467650463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45960.15467650463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45960.15467650463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45960.15467650463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45960.15467650463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45960.15467650463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45960.15467650463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45960.15467650463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45960.15467650463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45960.15467650463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45960.15467650463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45960.15467650463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45960.15467650463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45960.15467650463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45960.15467650463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45960.15467650463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45960.15467650463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45960.15467650463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45960.15467650463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45960.15467650463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45960.15467650463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45960.15467650463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45960.15467650463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45960.15467650463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45960.15467650463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45960.15467650463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45960.15467650463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45960.15467650463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45960.15467650463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45960.15467650463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45960.15467650463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45960.15467650463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45960.15467650463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45960.15467650463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45960.15467650463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45960.15467650463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45960.15467650463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45960.15467650463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45960.15467650463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45960.15467650463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45960.15467650463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45960.15467650463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45960.15467650463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45960.15467650463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45960.15467650463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45960.15467650463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45960.15467650463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45960.15467650463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45960.15467650463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45960.15467650463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45960.15467650463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45960.15467650463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45960.15467650463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45960.15467650463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45960.15467650463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45960.15467650463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45960.15467650463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45960.15467650463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45960.15467650463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45960.15467650463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45960.15467650463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45960.15467650463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45960.15467650463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45960.15467650463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45960.15467650463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45960.15467650463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45960.15467650463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45960.15467650463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45960.15467650463</v>
      </c>
      <c r="H412" s="159"/>
      <c r="I412" s="158" t="str">
        <f>IFERROR(VLOOKUP(D412,DB!A:F,6,0),"")</f>
        <v/>
      </c>
      <c r="J412" s="158" t="str">
        <f>IFERROR(VLOOKUP(D412,DB!A:G,7,0),"")</f>
        <v/>
      </c>
      <c r="K412" s="158"/>
      <c r="L412" s="158" t="str">
        <f>IFERROR(VLOOKUP(D412,DB!A:I,9,0),"")</f>
        <v/>
      </c>
    </row>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22" ht="15"/>
    <row r="523" ht="15"/>
    <row r="525" ht="15"/>
    <row r="526" ht="15"/>
    <row r="527" ht="15"/>
    <row r="528" ht="15"/>
    <row r="530" ht="15"/>
    <row r="531" ht="15"/>
    <row r="538" ht="15"/>
    <row r="539" ht="15"/>
    <row r="540" ht="15"/>
    <row r="541" ht="15"/>
    <row r="542" ht="15"/>
    <row r="543" ht="15"/>
    <row r="546" ht="15"/>
    <row r="547" ht="15"/>
    <row r="548" ht="15"/>
    <row r="549" ht="15"/>
    <row r="550" ht="15"/>
    <row r="551" ht="15"/>
    <row r="552" ht="15"/>
    <row r="553" ht="15"/>
    <row r="554" ht="15"/>
    <row r="555" ht="15"/>
    <row r="556" ht="15"/>
    <row r="557"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3" ht="15"/>
    <row r="614" ht="15"/>
    <row r="651" ht="15"/>
    <row r="652" ht="15"/>
    <row r="653" ht="15"/>
    <row r="654" ht="15"/>
    <row r="655" ht="15"/>
    <row r="656" ht="15"/>
    <row r="657" ht="15"/>
    <row r="658" ht="15"/>
    <row r="659" ht="15"/>
    <row r="660"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950" ht="15"/>
    <row r="951" ht="15"/>
    <row r="952" ht="15"/>
    <row r="953" ht="15"/>
    <row r="954" ht="15"/>
    <row r="955" ht="15"/>
    <row r="961" ht="15"/>
    <row r="962" ht="15"/>
    <row r="963" ht="15"/>
    <row r="964" ht="15"/>
    <row r="965" ht="15"/>
    <row r="966" ht="15"/>
    <row r="967"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8" ht="15"/>
    <row r="1019" ht="15"/>
    <row r="1025" ht="15"/>
    <row r="1026" ht="15"/>
    <row r="1028" ht="15"/>
    <row r="1029" ht="15"/>
    <row r="1030" ht="15"/>
    <row r="1031" ht="15"/>
    <row r="1032" ht="15"/>
    <row r="1033" ht="15"/>
    <row r="1034" ht="15"/>
    <row r="1036" ht="15"/>
    <row r="1037" ht="15"/>
    <row r="1038"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7" ht="15"/>
    <row r="1108" ht="15"/>
    <row r="1109" ht="15"/>
    <row r="1110" ht="15"/>
    <row r="1111" ht="15"/>
    <row r="1112" ht="15"/>
    <row r="1113" ht="15"/>
    <row r="1114" ht="15"/>
    <row r="1115" ht="15"/>
    <row r="1116" ht="15"/>
    <row r="1117" ht="15"/>
    <row r="1118" ht="15"/>
    <row r="1119" ht="15"/>
    <row r="1120"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73" ht="15"/>
    <row r="1174" ht="15"/>
    <row r="1177" ht="15"/>
    <row r="1178" ht="15"/>
    <row r="1179" ht="15"/>
    <row r="1180" ht="15"/>
    <row r="1181" ht="15"/>
    <row r="1182" ht="15"/>
    <row r="1183" ht="15"/>
    <row r="1184" ht="15"/>
    <row r="1187" ht="15"/>
    <row r="1188" ht="15"/>
    <row r="1189" ht="15"/>
    <row r="1190" ht="15"/>
    <row r="1191" ht="15"/>
    <row r="1192" ht="15"/>
    <row r="1193" ht="15"/>
    <row r="1194" ht="15"/>
    <row r="1195" ht="15"/>
    <row r="1196" ht="15"/>
    <row r="1197" ht="15"/>
    <row r="1198" ht="15"/>
    <row r="1200" ht="15"/>
    <row r="1201" ht="15"/>
    <row r="1202" ht="15"/>
    <row r="1205" ht="15"/>
    <row r="1207" ht="15"/>
    <row r="1209" ht="15"/>
    <row r="1212" ht="15"/>
    <row r="1213" ht="15"/>
    <row r="1214" ht="15"/>
    <row r="1216" ht="15"/>
    <row r="1218" ht="15"/>
    <row r="1219" ht="15"/>
    <row r="1220" ht="15"/>
    <row r="1221" ht="15"/>
    <row r="1222" ht="15"/>
    <row r="1224" ht="15"/>
    <row r="1225" ht="15"/>
    <row r="1226" ht="15"/>
    <row r="1227" ht="15"/>
    <row r="1229" ht="15"/>
    <row r="1231" ht="15"/>
    <row r="1232" ht="15"/>
    <row r="1234" ht="15"/>
    <row r="1235" ht="15"/>
    <row r="1236" ht="15"/>
    <row r="1237" ht="15"/>
    <row r="1239" ht="15"/>
    <row r="1241" ht="15"/>
    <row r="1242" ht="15"/>
    <row r="1243" ht="15"/>
    <row r="1244" ht="15"/>
    <row r="1246" ht="15"/>
    <row r="1247" ht="15"/>
    <row r="1248" ht="15"/>
    <row r="1249" ht="15"/>
    <row r="1250" ht="15"/>
    <row r="1251" ht="15"/>
    <row r="1252" ht="15"/>
    <row r="1255" ht="15"/>
    <row r="1257" ht="15"/>
    <row r="1258" ht="15"/>
    <row r="1259" ht="15"/>
    <row r="1260" ht="15"/>
    <row r="1261" ht="15"/>
    <row r="1262" ht="15"/>
    <row r="1263" ht="15"/>
    <row r="1264" ht="15"/>
    <row r="1267" ht="15"/>
    <row r="1268" ht="15"/>
    <row r="1270" ht="15"/>
    <row r="1272" ht="15"/>
    <row r="1273" ht="15"/>
    <row r="1274" ht="15"/>
    <row r="1275" ht="15"/>
    <row r="1276" ht="15"/>
    <row r="1280" ht="15"/>
    <row r="1281" ht="15"/>
    <row r="1283" ht="15"/>
    <row r="1284" ht="15"/>
    <row r="1287" ht="15"/>
    <row r="1288" ht="15"/>
    <row r="1292" ht="15"/>
    <row r="1299" ht="15"/>
  </sheetData>
  <dataValidations count="2">
    <dataValidation allowBlank="1" showInputMessage="1" showErrorMessage="1" sqref="E1" xr:uid="{920C6338-E771-4DAE-8C89-92A9093EA4DE}"/>
    <dataValidation type="list" allowBlank="1" showInputMessage="1" showErrorMessage="1" sqref="E2:E41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45960.15467650463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45960.15467650463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45960.15467650463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45960.15467650463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45960.15467650463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45960.15467650463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45960.15467650463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45960.15467650463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45960.15467650463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45960.15467650463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45960.15467650463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45960.15467650463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45960.15467650463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45960.15467650463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45960.15467650463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45960.15467650463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45960.15467650463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45960.15467650463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45960.15467650463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45960.15467650463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45960.15467650463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45960.15467650463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45960.15467650463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45960.15467650463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45960.15467650463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45960.15467650463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45960.15467650463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45960.15467650463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45960.15467650463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45960.15467650463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45960.15467650463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45960.15467650463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45960.15467650463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45960.15467650463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45960.15467650463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45960.15467650463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45960.15467650463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45960.15467650463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45960.15467650463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45960.15467650463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45960.15467650463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45960.15467650463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45960.15467650463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45960.15467650463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45960.15467650463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45960.15467650463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45960.15467650463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45960.15467650463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45960.15467650463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45960.15467650463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45960.15467650463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45960.15467650463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45960.15467650463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45960.15467650463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45960.15467650463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45960.15467650463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45960.15467650463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45960.15467650463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45960.15467650463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45960.15467650463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45960.15467650463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45960.15467650463</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2025-10-30T00:44:18Z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