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83" documentId="120_S{2AC9BD13-BADA-5192-A53E-5A8FF88502F6}" xr6:coauthVersionLast="47" xr6:coauthVersionMax="47" xr10:uidLastSave="{FB0EBFD3-EAE4-42F7-91EA-011C6892E274}"/>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6" i="5"/>
  <c r="G7" i="5"/>
  <c r="G8" i="5"/>
  <c r="G9" i="5"/>
  <c r="G10" i="5"/>
  <c r="G11" i="5"/>
  <c r="G12" i="5"/>
  <c r="G13" i="5"/>
  <c r="G14" i="5"/>
  <c r="G15" i="5"/>
  <c r="G16" i="5"/>
  <c r="G17" i="5"/>
  <c r="G18" i="5"/>
  <c r="G19" i="5"/>
  <c r="G20" i="5"/>
  <c r="G21" i="5"/>
  <c r="G22" i="5"/>
  <c r="G23" i="5"/>
  <c r="G24" i="5"/>
  <c r="G25" i="5"/>
  <c r="G26" i="5"/>
  <c r="G27" i="5"/>
  <c r="G28" i="5"/>
  <c r="G29" i="5"/>
  <c r="G30" i="5"/>
  <c r="G3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<sst xmlns="http://schemas.openxmlformats.org/spreadsheetml/2006/main" count="180306" uniqueCount="39121">
  <si>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</si>
  <si>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</si>
  <si>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</si>
  <si>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</si>
  <si>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</si>
  <si>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</si>
  <si>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</si>
  <si>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</si>
  <si>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</si>
  <si>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</si>
  <si>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</si>
  <si>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</si>
  <si>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</si>
  <si>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</si>
  <si>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</si>
  <si>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</si>
  <si>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</si>
  <si>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</si>
  <si>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</si>
  <si>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</si>
  <si>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</si>
  <si>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</si>
  <si>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</si>
  <si>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</si>
  <si>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</si>
  <si>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</si>
  <si>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</si>
  <si>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</si>
  <si>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</si>
  <si>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</si>
  <si>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</si>
  <si>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</si>
  <si>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</si>
  <si>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</si>
  <si>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</si>
  <si>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</si>
  <si>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</si>
  <si>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</si>
  <si>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</si>
  <si>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</si>
  <si>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</si>
  <si>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</si>
  <si>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</si>
  <si>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</si>
  <si>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</si>
  <si>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</si>
  <si>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</si>
  <si>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</si>
  <si>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</si>
  <si>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</si>
  <si>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</si>
  <si>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</si>
  <si>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</si>
  <si>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</si>
  <si>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</si>
  <si>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</si>
  <si>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</si>
  <si>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</si>
  <si>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</si>
  <si>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</si>
  <si>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</si>
  <si>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</si>
  <si>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</si>
  <si>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</si>
  <si>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</si>
  <si>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</si>
  <si>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</si>
  <si>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</si>
  <si>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</si>
  <si>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</si>
  <si>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</si>
  <si>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</si>
  <si>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</si>
  <si>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</si>
  <si>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</si>
  <si>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</si>
  <si>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</si>
  <si>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</si>
  <si>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</si>
  <si>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</si>
  <si>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</si>
  <si>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</si>
  <si>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</si>
  <si>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</si>
  <si>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</si>
  <si>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</si>
  <si>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</si>
  <si>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</si>
  <si>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</si>
  <si>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</si>
  <si>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</si>
  <si>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</si>
  <si>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</si>
  <si>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</si>
  <si>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</si>
  <si>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</si>
  <si>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</si>
  <si>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</si>
  <si>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</si>
  <si>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</si>
  <si>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</si>
  <si>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</si>
  <si>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</si>
  <si>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</si>
  <si>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</si>
  <si>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</si>
  <si>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</si>
  <si>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</si>
  <si>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</si>
  <si>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</si>
  <si>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</si>
  <si>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</si>
  <si>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</si>
  <si>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</si>
  <si>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</si>
  <si>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</si>
  <si>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</si>
  <si>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</si>
  <si>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</si>
  <si>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</si>
  <si>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</si>
  <si>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</si>
  <si>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</si>
  <si>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</si>
  <si>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</si>
  <si>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</si>
  <si>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</si>
  <si>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</si>
  <si>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</si>
  <si>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</si>
  <si>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</si>
  <si>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</si>
  <si>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</si>
  <si>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</si>
  <si>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</si>
  <si>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</si>
  <si>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</si>
  <si>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</si>
  <si>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</si>
  <si>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</si>
  <si>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</si>
  <si>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</si>
  <si>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</si>
  <si>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</si>
  <si>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</si>
  <si>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</si>
  <si>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</si>
  <si>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</si>
  <si>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</si>
  <si>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</si>
  <si>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</si>
  <si>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</si>
  <si>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</si>
  <si>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</si>
  <si>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</si>
  <si>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</si>
  <si>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</si>
  <si>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</si>
  <si>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</si>
  <si>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</si>
  <si>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</si>
  <si>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</si>
  <si>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</si>
  <si>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</si>
  <si>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</si>
  <si>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</si>
  <si>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</si>
  <si>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</si>
  <si>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</si>
  <si>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</si>
  <si>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</si>
  <si>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</si>
  <si>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</si>
  <si>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</si>
  <si>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</si>
  <si>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</si>
  <si>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</si>
  <si>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</si>
  <si>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</si>
  <si>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</si>
  <si>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</si>
  <si>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</si>
  <si>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</si>
  <si>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</si>
  <si>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</si>
  <si>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</si>
  <si>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</si>
  <si>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</si>
  <si>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</si>
  <si>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</si>
  <si>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</si>
  <si>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</si>
  <si>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</si>
  <si>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</si>
  <si>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</si>
  <si>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</si>
  <si>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</si>
  <si>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</si>
  <si>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</si>
  <si>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</si>
  <si>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</si>
  <si>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</si>
  <si>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</si>
  <si>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</si>
  <si>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</si>
  <si>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</si>
  <si>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</si>
  <si>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</si>
  <si>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</si>
  <si>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</si>
  <si>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</si>
  <si>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</si>
  <si>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</si>
  <si>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</si>
  <si>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</si>
  <si>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</si>
  <si>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</si>
  <si>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</si>
  <si>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</si>
  <si>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</si>
  <si>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</si>
  <si>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</si>
  <si>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</si>
  <si>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</si>
  <si>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</si>
  <si>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</si>
  <si>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</si>
  <si>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</si>
  <si>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</si>
  <si>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</si>
  <si>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</si>
  <si>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</si>
  <si>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</si>
  <si>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</si>
  <si>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</si>
  <si>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</si>
  <si>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</si>
  <si>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</si>
  <si>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</si>
  <si>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</si>
  <si>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</si>
  <si>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</si>
  <si>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</si>
  <si>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</si>
  <si>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</si>
  <si>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</si>
  <si>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</si>
  <si>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</si>
  <si>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</si>
  <si>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</si>
  <si>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</si>
  <si>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</si>
  <si>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</si>
  <si>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</si>
  <si>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</si>
  <si>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</si>
  <si>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</si>
  <si>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</si>
  <si>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</si>
  <si>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</si>
  <si>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</si>
  <si>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</si>
  <si>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</si>
  <si>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</si>
  <si>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</si>
  <si>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</si>
  <si>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</si>
  <si>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</si>
  <si>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</si>
  <si>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</si>
  <si>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</si>
  <si>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</si>
  <si>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</si>
  <si>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</si>
  <si>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</si>
  <si>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</si>
  <si>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</si>
  <si>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</si>
  <si>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</si>
  <si>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</si>
  <si>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</si>
  <si>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</si>
  <si>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</si>
  <si>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</si>
  <si>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</si>
  <si>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</si>
  <si>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</si>
  <si>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</si>
  <si>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</si>
  <si>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</si>
  <si>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</si>
  <si>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</si>
  <si>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</si>
  <si>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</si>
  <si>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</si>
  <si>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</si>
  <si>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</si>
  <si>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</si>
  <si>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</si>
  <si>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</si>
  <si>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</si>
  <si>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</si>
  <si>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</si>
  <si>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</si>
  <si>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</si>
  <si>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</si>
  <si>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</si>
  <si>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</si>
  <si>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</si>
  <si>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</si>
  <si>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</si>
  <si>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</si>
  <si>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</si>
  <si>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</si>
  <si>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</si>
  <si>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</si>
  <si>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</si>
  <si>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</si>
  <si>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</si>
  <si>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</si>
  <si>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</si>
  <si>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</si>
  <si>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</si>
  <si>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</si>
  <si>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</si>
  <si>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</si>
  <si>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</si>
  <si>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</si>
  <si>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</si>
  <si>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</si>
  <si>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</si>
  <si>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</si>
  <si>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</si>
  <si>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</si>
  <si>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</si>
  <si>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</si>
  <si>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</si>
  <si>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</si>
  <si>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</si>
  <si>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</si>
  <si>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</si>
  <si>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</si>
  <si>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</si>
  <si>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</si>
  <si>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</si>
  <si>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</si>
  <si>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</si>
  <si>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</si>
  <si>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</si>
  <si>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</si>
  <si>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</si>
  <si>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</si>
  <si>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</si>
  <si>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</si>
  <si>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</si>
  <si>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</si>
  <si>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</si>
  <si>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</si>
  <si>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</si>
  <si>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</si>
  <si>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</si>
  <si>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</si>
  <si>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</si>
  <si>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</si>
  <si>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</si>
  <si>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</si>
  <si>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</si>
  <si>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</si>
  <si>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</si>
  <si>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</si>
  <si>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</si>
  <si>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</si>
  <si>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</si>
  <si>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</si>
  <si>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</si>
  <si>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</si>
  <si>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</si>
  <si>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</si>
  <si>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</si>
  <si>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</si>
  <si>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</si>
  <si>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</si>
  <si>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</si>
  <si>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</si>
  <si>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</si>
  <si>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</si>
  <si>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</si>
  <si>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</si>
  <si>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</si>
  <si>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</si>
  <si>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</si>
  <si>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</si>
  <si>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</si>
  <si>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</si>
  <si>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</si>
  <si>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</si>
  <si>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</si>
  <si>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</si>
  <si>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</si>
  <si>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</si>
  <si>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</si>
  <si>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</si>
  <si>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</si>
  <si>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</si>
  <si>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</si>
  <si>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</si>
  <si>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</si>
  <si>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</si>
  <si>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</si>
  <si>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</si>
  <si>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</si>
  <si>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</si>
  <si>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</si>
  <si>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</si>
  <si>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</si>
  <si>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</si>
  <si>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</si>
  <si>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</si>
  <si>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</si>
  <si>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</si>
  <si>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</si>
  <si>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</si>
  <si>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</si>
  <si>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</si>
  <si>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</si>
  <si>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</si>
  <si>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</si>
  <si>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</si>
  <si>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</si>
  <si>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</si>
  <si>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</si>
  <si>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</si>
  <si>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</si>
  <si>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</si>
  <si>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</si>
  <si>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</si>
  <si>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</si>
  <si>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</si>
  <si>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</si>
  <si>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</si>
  <si>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</si>
  <si>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</si>
  <si>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</si>
  <si>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</si>
  <si>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</si>
  <si>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</si>
  <si>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</si>
  <si>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</si>
  <si>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</si>
  <si>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</si>
  <si>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</si>
  <si>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</si>
  <si>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</si>
  <si>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</si>
  <si>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</si>
  <si>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</si>
  <si>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</si>
  <si>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</si>
  <si>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</si>
  <si>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</si>
  <si>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</si>
  <si>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</si>
  <si>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</si>
  <si>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</si>
  <si>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</si>
  <si>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</si>
  <si>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</si>
  <si>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</si>
  <si>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</si>
  <si>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</si>
  <si>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</si>
  <si>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</si>
  <si>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</si>
  <si>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</si>
  <si>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</si>
  <si>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</si>
  <si>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</si>
  <si>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</si>
  <si>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</si>
  <si>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</si>
  <si>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</si>
  <si>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</si>
  <si>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</si>
  <si>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</si>
  <si>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</si>
  <si>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</si>
  <si>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</si>
  <si>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</si>
  <si>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</si>
  <si>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</si>
  <si>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</si>
  <si>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</si>
  <si>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</si>
  <si>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</si>
  <si>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</si>
  <si>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</si>
  <si>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</si>
  <si>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</si>
  <si>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</si>
  <si>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</si>
  <si>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</si>
  <si>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</si>
  <si>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</si>
  <si>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</si>
  <si>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</si>
  <si>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</si>
  <si>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</si>
  <si>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</si>
  <si>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</si>
  <si>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</si>
  <si>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</si>
  <si>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</si>
  <si>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</si>
  <si>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</si>
  <si>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</si>
  <si>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</si>
  <si>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</si>
  <si>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</si>
  <si>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</si>
  <si>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</si>
  <si>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</si>
  <si>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</si>
  <si>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</si>
  <si>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</si>
  <si>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</si>
  <si>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</si>
  <si>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</si>
  <si>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</si>
  <si>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</si>
  <si>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</si>
  <si>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</si>
  <si>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</si>
  <si>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</si>
  <si>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</si>
  <si>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</si>
  <si>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</si>
  <si>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</si>
  <si>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</si>
  <si>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</si>
  <si>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</si>
  <si>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</si>
  <si>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</si>
  <si>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</si>
  <si>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</si>
  <si>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</si>
  <si>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</si>
  <si>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</si>
  <si>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</si>
  <si>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</si>
  <si>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</si>
  <si>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</si>
  <si>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</si>
  <si>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</si>
  <si>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</si>
  <si>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</si>
  <si>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</si>
  <si>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</si>
  <si>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</si>
  <si>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</si>
  <si>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</si>
  <si>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</si>
  <si>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</si>
  <si>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</si>
  <si>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</si>
  <si>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</si>
  <si>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</si>
  <si>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</si>
  <si>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</si>
  <si>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</si>
  <si>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</si>
  <si>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</si>
  <si>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</si>
  <si>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</si>
  <si>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</si>
  <si>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</si>
  <si>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</si>
  <si>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</si>
  <si>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</si>
  <si>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</si>
  <si>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</si>
  <si>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</si>
  <si>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</si>
  <si>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</si>
  <si>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</si>
  <si>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</si>
  <si>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</si>
  <si>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</si>
  <si>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</si>
  <si>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</si>
  <si>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</si>
  <si>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</si>
  <si>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</si>
  <si>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</si>
  <si>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</si>
  <si>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</si>
  <si>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</si>
  <si>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</si>
  <si>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</si>
  <si>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</si>
  <si>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</si>
  <si>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</si>
  <si>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</si>
  <si>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</si>
  <si>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</si>
  <si>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</si>
  <si>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</si>
  <si>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</si>
  <si>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</si>
  <si>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</si>
  <si>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</si>
  <si>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</si>
  <si>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</si>
  <si>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</si>
  <si>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</si>
  <si>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</si>
  <si>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</si>
  <si>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</si>
  <si>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</si>
  <si>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</si>
  <si>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</si>
  <si>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</si>
  <si>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</si>
  <si>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</si>
  <si>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</si>
  <si>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</si>
  <si>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</si>
  <si>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</si>
  <si>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</si>
  <si>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</si>
  <si>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</si>
  <si>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</si>
  <si>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</si>
  <si>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</si>
  <si>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</si>
  <si>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</si>
  <si>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</si>
  <si>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</si>
  <si>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</si>
  <si>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</si>
  <si>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</si>
  <si>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</si>
  <si>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</si>
  <si>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</si>
  <si>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</si>
  <si>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</si>
  <si>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</si>
  <si>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</si>
  <si>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</si>
  <si>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</si>
  <si>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</si>
  <si>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</si>
  <si>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</si>
  <si>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</si>
  <si>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</si>
  <si>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</si>
  <si>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</si>
  <si>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</si>
  <si>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</si>
  <si>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</si>
  <si>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</si>
  <si>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</si>
  <si>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</si>
  <si>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</si>
  <si>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</si>
  <si>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</si>
  <si>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</si>
  <si>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</si>
  <si>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</si>
  <si>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</si>
  <si>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</si>
  <si>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</si>
  <si>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</si>
  <si>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</si>
  <si>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</si>
  <si>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</si>
  <si>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</si>
  <si>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</si>
  <si>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</si>
  <si>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</si>
  <si>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</si>
  <si>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</si>
  <si>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</si>
  <si>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</si>
  <si>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</si>
  <si>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</si>
  <si>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</si>
  <si>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</si>
  <si>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</si>
  <si>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</si>
  <si>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</si>
  <si>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</si>
  <si>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</si>
  <si>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</si>
  <si>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</si>
  <si>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</si>
  <si>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</si>
  <si>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</si>
  <si>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</si>
  <si>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</si>
  <si>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</si>
  <si>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</si>
  <si>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</si>
  <si>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</si>
  <si>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</si>
  <si>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</si>
  <si>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</si>
  <si>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</si>
  <si>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</si>
  <si>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</si>
  <si>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</si>
  <si>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</si>
  <si>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</si>
  <si>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</si>
  <si>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</si>
  <si>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</si>
  <si>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</si>
  <si>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</si>
  <si>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</si>
  <si>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</si>
  <si>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</si>
  <si>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</si>
  <si>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</si>
  <si>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</si>
  <si>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</si>
  <si>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</si>
  <si>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</si>
  <si>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</si>
  <si>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</si>
  <si>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</si>
  <si>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</si>
  <si>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</si>
  <si>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</si>
  <si>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</si>
  <si>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</si>
  <si>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</si>
  <si>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</si>
  <si>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</si>
  <si>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</si>
  <si>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</si>
  <si>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</si>
  <si>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</si>
  <si>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</si>
  <si>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</si>
  <si>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</si>
  <si>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</si>
  <si>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</si>
  <si>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</si>
  <si>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</si>
  <si>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</si>
  <si>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</si>
  <si>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</si>
  <si>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</si>
  <si>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</si>
  <si>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</si>
  <si>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</si>
  <si>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</si>
  <si>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</si>
  <si>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</si>
  <si>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</si>
  <si>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</si>
  <si>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</si>
  <si>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</si>
  <si>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</si>
  <si>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</si>
  <si>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</si>
  <si>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</si>
  <si>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</si>
  <si>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</si>
  <si>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</si>
  <si>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</si>
  <si>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</si>
  <si>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</si>
  <si>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</si>
  <si>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</si>
  <si>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</si>
  <si>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</si>
  <si>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</si>
  <si>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</si>
  <si>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</si>
  <si>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</si>
  <si>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</si>
  <si>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</si>
  <si>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</si>
  <si>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</si>
  <si>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</si>
  <si>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</si>
  <si>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</si>
  <si>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</si>
  <si>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</si>
  <si>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</si>
  <si>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</si>
  <si>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</si>
  <si>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</si>
  <si>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</si>
  <si>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</si>
  <si>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</si>
  <si>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</si>
  <si>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</si>
  <si>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</si>
  <si>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</si>
  <si>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</si>
  <si>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</si>
  <si>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</si>
  <si>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</si>
  <si>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</si>
  <si>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</si>
  <si>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</si>
  <si>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</si>
  <si>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</si>
  <si>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</si>
  <si>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</si>
  <si>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</si>
  <si>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</si>
  <si>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</si>
  <si>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</si>
  <si>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</si>
  <si>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</si>
  <si>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</si>
  <si>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</si>
  <si>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</si>
  <si>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</si>
  <si>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</si>
  <si>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</si>
  <si>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</si>
  <si>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</si>
  <si>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</si>
  <si>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</si>
  <si>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</si>
  <si>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</si>
  <si>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</si>
  <si>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</si>
  <si>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</si>
  <si>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</si>
  <si>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</si>
  <si>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</si>
  <si>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</si>
  <si>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</si>
  <si>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</si>
  <si>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</si>
  <si>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</si>
  <si>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</si>
  <si>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</si>
  <si>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</si>
  <si>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</si>
  <si>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</si>
  <si>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</si>
  <si>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</si>
  <si>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</si>
  <si>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</si>
  <si>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</si>
  <si>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</si>
  <si>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</si>
  <si>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</si>
  <si>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</si>
  <si>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</si>
  <si>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</si>
  <si>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</si>
  <si>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</si>
  <si>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</si>
  <si>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</si>
  <si>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</si>
  <si>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</si>
  <si>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</si>
  <si>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</si>
  <si>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</si>
  <si>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</si>
  <si>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</si>
  <si>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</si>
  <si>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</si>
  <si>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</si>
  <si>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</si>
  <si>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</si>
  <si>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</si>
  <si>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</si>
  <si>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</si>
  <si>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</si>
  <si>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</si>
  <si>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</si>
  <si>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</si>
  <si>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</si>
  <si>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</si>
  <si>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</si>
  <si>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</si>
  <si>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</si>
  <si>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</si>
  <si>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</si>
  <si>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</si>
  <si>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</si>
  <si>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</si>
  <si>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</si>
  <si>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</si>
  <si>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</si>
  <si>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</si>
  <si>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</si>
  <si>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</si>
  <si>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</si>
  <si>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</si>
  <si>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</si>
  <si>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</si>
  <si>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</si>
  <si>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</si>
  <si>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</si>
  <si>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</si>
  <si>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</si>
  <si>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</si>
  <si>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</si>
  <si>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</si>
  <si>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</si>
  <si>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</si>
  <si>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</si>
  <si>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</si>
  <si>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</si>
  <si>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</si>
  <si>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</si>
  <si>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</si>
  <si>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</si>
  <si>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</si>
  <si>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</si>
  <si>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</si>
  <si>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</si>
  <si>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</si>
  <si>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</si>
  <si>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</si>
  <si>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</si>
  <si>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</si>
  <si>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</si>
  <si>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</si>
  <si>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</si>
  <si>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</si>
  <si>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</si>
  <si>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</si>
  <si>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</si>
  <si>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</si>
  <si>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</si>
  <si>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</si>
  <si>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</si>
  <si>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</si>
  <si>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</si>
  <si>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</si>
  <si>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</si>
  <si>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</si>
  <si>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</si>
  <si>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</si>
  <si>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</si>
  <si>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</si>
  <si>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</si>
  <si>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</si>
  <si>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</si>
  <si>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</si>
  <si>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</si>
  <si>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</si>
  <si>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</si>
  <si>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</si>
  <si>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</si>
  <si>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</si>
  <si>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</si>
  <si>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</si>
  <si>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</si>
  <si>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</si>
  <si>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</si>
  <si>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</si>
  <si>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</si>
  <si>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</si>
  <si>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</si>
  <si>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</si>
  <si>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</si>
  <si>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</si>
  <si>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</si>
  <si>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</si>
  <si>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</si>
  <si>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</si>
  <si>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</si>
  <si>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</si>
  <si>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</si>
  <si>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</si>
  <si>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</si>
  <si>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</si>
  <si>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</si>
  <si>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</si>
  <si>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</si>
  <si>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</si>
  <si>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</si>
  <si>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</si>
  <si>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</si>
  <si>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</si>
  <si>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</si>
  <si>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</si>
  <si>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</si>
  <si>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</si>
  <si>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</si>
  <si>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</si>
  <si>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</si>
  <si>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</si>
  <si>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</si>
  <si>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</si>
  <si>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</si>
  <si>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</si>
  <si>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</si>
  <si>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</si>
  <si>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</si>
  <si>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</si>
  <si>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</si>
  <si>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</si>
  <si>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</si>
  <si>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</si>
  <si>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</si>
  <si>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</si>
  <si>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</si>
  <si>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</si>
  <si>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</si>
  <si>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</si>
  <si>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</si>
  <si>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</si>
  <si>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</si>
  <si>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</si>
  <si>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</si>
  <si>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</si>
  <si>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</si>
  <si>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</si>
  <si>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</si>
  <si>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</si>
  <si>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</si>
  <si>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</si>
  <si>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</si>
  <si>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</si>
  <si>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</si>
  <si>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</si>
  <si>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</si>
  <si>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</si>
  <si>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</si>
  <si>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</si>
  <si>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</si>
  <si>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</si>
  <si>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</si>
  <si>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</si>
  <si>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</si>
  <si>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</si>
  <si>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</si>
  <si>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</si>
  <si>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</si>
  <si>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</si>
  <si>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</si>
  <si>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</si>
  <si>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</si>
  <si>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</si>
  <si>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</si>
  <si>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</si>
  <si>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</si>
  <si>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</si>
  <si>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</si>
  <si>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</si>
  <si>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</si>
  <si>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</si>
  <si>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</si>
  <si>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</si>
  <si>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</si>
  <si>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</si>
  <si>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</si>
  <si>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</si>
  <si>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</si>
  <si>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</si>
  <si>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</si>
  <si>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</si>
  <si>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</si>
  <si>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</si>
  <si>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</si>
  <si>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</si>
  <si>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</si>
  <si>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</si>
  <si>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</si>
  <si>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</si>
  <si>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</si>
  <si>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</si>
  <si>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</si>
  <si>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</si>
  <si>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</si>
  <si>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</si>
  <si>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</si>
  <si>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</si>
  <si>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</si>
  <si>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</si>
  <si>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</si>
  <si>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</si>
  <si>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</si>
  <si>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</si>
  <si>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</si>
  <si>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</si>
  <si>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</si>
  <si>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</si>
  <si>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</si>
  <si>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</si>
  <si>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</si>
  <si>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</si>
  <si>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</si>
  <si>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</si>
  <si>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</si>
  <si>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</si>
  <si>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</si>
  <si>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</si>
  <si>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</si>
  <si>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</si>
  <si>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</si>
  <si>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</si>
  <si>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</si>
  <si>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</si>
  <si>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</si>
  <si>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</si>
  <si>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</si>
  <si>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</si>
  <si>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</si>
  <si>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</si>
  <si>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</si>
  <si>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</si>
  <si>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</si>
  <si>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</si>
  <si>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</si>
  <si>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</si>
  <si>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</si>
  <si>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</si>
  <si>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</si>
  <si>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</si>
  <si>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</si>
  <si>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</si>
  <si>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</si>
  <si>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</si>
  <si>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</si>
  <si>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</si>
  <si>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</si>
  <si>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</si>
  <si>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</si>
  <si>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</si>
  <si>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</si>
  <si>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</si>
  <si>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</si>
  <si>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</si>
  <si>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</si>
  <si>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</si>
  <si>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</si>
  <si>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</si>
  <si>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</si>
  <si>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</si>
  <si>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</si>
  <si>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</si>
  <si>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</si>
  <si>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</si>
  <si>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</si>
  <si>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</si>
  <si>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</si>
  <si>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</si>
  <si>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</si>
  <si>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</si>
  <si>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</si>
  <si>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</si>
  <si>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</si>
  <si>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</si>
  <si>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</si>
  <si>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</si>
  <si>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</si>
  <si>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</si>
  <si>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</si>
  <si>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</si>
  <si>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</si>
  <si>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</si>
  <si>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</si>
  <si>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</si>
  <si>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</si>
  <si>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</si>
  <si>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</si>
  <si>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</si>
  <si>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</si>
  <si>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</si>
  <si>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</si>
  <si>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</si>
  <si>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</si>
  <si>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</si>
  <si>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</si>
  <si>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</si>
  <si>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</si>
  <si>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</si>
  <si>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</si>
  <si>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</si>
  <si>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</si>
  <si>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</si>
  <si>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</si>
  <si>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</si>
  <si>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</si>
  <si>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</si>
  <si>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</si>
  <si>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</si>
  <si>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</si>
  <si>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</si>
  <si>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</si>
  <si>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</si>
  <si>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</si>
  <si>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</si>
  <si>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</si>
  <si>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</si>
  <si>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</si>
  <si>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</si>
  <si>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</si>
  <si>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</si>
  <si>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</si>
  <si>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</si>
  <si>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</si>
  <si>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</si>
  <si>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</si>
  <si>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</si>
  <si>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</si>
  <si>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</si>
  <si>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</si>
  <si>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</si>
  <si>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</si>
  <si>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</si>
  <si>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</si>
  <si>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</si>
  <si>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</si>
  <si>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</si>
  <si>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</si>
  <si>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</si>
  <si>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</si>
  <si>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</si>
  <si>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</si>
  <si>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</si>
  <si>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</si>
  <si>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</si>
  <si>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</si>
  <si>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</si>
  <si>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</si>
  <si>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</si>
  <si>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</si>
  <si>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</si>
  <si>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</si>
  <si>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</si>
  <si>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</si>
  <si>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</si>
  <si>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</si>
  <si>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</si>
  <si>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</si>
  <si>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</si>
  <si>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</si>
  <si>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</si>
  <si>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</si>
  <si>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</si>
  <si>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</si>
  <si>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</si>
  <si>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</si>
  <si>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</si>
  <si>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</si>
  <si>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</si>
  <si>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</si>
  <si>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</si>
  <si>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</si>
  <si>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</si>
  <si>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</si>
  <si>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</si>
  <si>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</si>
  <si>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</si>
  <si>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</si>
  <si>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</si>
  <si>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</si>
  <si>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</si>
  <si>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</si>
  <si>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</si>
  <si>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</si>
  <si>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</si>
  <si>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</si>
  <si>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</si>
  <si>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</si>
  <si>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</si>
  <si>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</si>
  <si>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</si>
  <si>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</si>
  <si>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</si>
  <si>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</si>
  <si>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</si>
  <si>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</si>
  <si>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</si>
  <si>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</si>
  <si>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</si>
  <si>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</si>
  <si>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</si>
  <si>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</si>
  <si>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</si>
  <si>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</si>
  <si>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</si>
  <si>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</si>
  <si>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</si>
  <si>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</si>
  <si>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</si>
  <si>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</si>
  <si>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</si>
  <si>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</si>
  <si>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</si>
  <si>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</si>
  <si>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</si>
  <si>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</si>
  <si>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</si>
  <si>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</si>
  <si>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</si>
  <si>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</si>
  <si>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</si>
  <si>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</si>
  <si>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</si>
  <si>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</si>
  <si>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</si>
  <si>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</si>
  <si>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</si>
  <si>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</si>
  <si>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</si>
  <si>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</si>
  <si>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</si>
  <si>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</si>
  <si>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</si>
  <si>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</si>
  <si>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</si>
  <si>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</si>
  <si>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</si>
  <si>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</si>
  <si>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</si>
  <si>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</si>
  <si>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</si>
  <si>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</si>
  <si>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</si>
  <si>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</si>
  <si>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</si>
  <si>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</si>
  <si>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</si>
  <si>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</si>
  <si>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</si>
  <si>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</si>
  <si>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</si>
  <si>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</si>
  <si>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</si>
  <si>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</si>
  <si>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</si>
  <si>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</si>
  <si>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</si>
  <si>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</si>
  <si>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</si>
  <si>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</si>
  <si>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</si>
  <si>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</si>
  <si>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</si>
  <si>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</si>
  <si>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</si>
  <si>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</si>
  <si>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</si>
  <si>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</si>
  <si>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</si>
  <si>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</si>
  <si>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</si>
  <si>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</si>
  <si>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</si>
  <si>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</si>
  <si>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</si>
  <si>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</si>
  <si>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</si>
  <si>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</si>
  <si>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</si>
  <si>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</si>
  <si>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</si>
  <si>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</si>
  <si>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</si>
  <si>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</si>
  <si>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</si>
  <si>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</si>
  <si>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</si>
  <si>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</si>
  <si>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</si>
  <si>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</si>
  <si>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</si>
  <si>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</si>
  <si>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</si>
  <si>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</si>
  <si>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</si>
  <si>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</si>
  <si>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</si>
  <si>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</si>
  <si>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</si>
  <si>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</si>
  <si>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</si>
  <si>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</si>
  <si>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</si>
  <si>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</si>
  <si>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</si>
  <si>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</si>
  <si>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</si>
  <si>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</si>
  <si>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</si>
  <si>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</si>
  <si>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</si>
  <si>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</si>
  <si>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</si>
  <si>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</si>
  <si>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</si>
  <si>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</si>
  <si>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</si>
  <si>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</si>
  <si>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</si>
  <si>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</si>
  <si>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</si>
  <si>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</si>
  <si>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</si>
  <si>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</si>
  <si>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</si>
  <si>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</si>
  <si>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</si>
  <si>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</si>
  <si>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</si>
  <si>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</si>
  <si>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</si>
  <si>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</si>
  <si>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</si>
  <si>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</si>
  <si>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</si>
  <si>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</si>
  <si>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</si>
  <si>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</si>
  <si>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</si>
  <si>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</si>
  <si>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</si>
  <si>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</si>
  <si>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</si>
  <si>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</si>
  <si>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</si>
  <si>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</si>
  <si>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</si>
  <si>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</si>
  <si>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</si>
  <si>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</si>
  <si>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</si>
  <si>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</si>
  <si>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</si>
  <si>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</si>
  <si>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</si>
  <si>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</si>
  <si>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</si>
  <si>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</si>
  <si>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</si>
  <si>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</si>
  <si>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</si>
  <si>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</si>
  <si>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</si>
  <si>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</si>
  <si>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</si>
  <si>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</si>
  <si>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</si>
  <si>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</si>
  <si>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</si>
  <si>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</si>
  <si>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</si>
  <si>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</si>
  <si>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</si>
  <si>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</si>
  <si>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</si>
  <si>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</si>
  <si>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</si>
  <si>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</si>
  <si>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</si>
  <si>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</si>
  <si>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</si>
  <si>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</si>
  <si>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</si>
  <si>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</si>
  <si>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</si>
  <si>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</si>
  <si>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</si>
  <si>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</si>
  <si>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</si>
  <si>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</si>
  <si>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</si>
  <si>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</si>
  <si>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</si>
  <si>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</si>
  <si>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</si>
  <si>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</si>
  <si>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</si>
  <si>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</si>
  <si>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</si>
  <si>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</si>
  <si>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</si>
  <si>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</si>
  <si>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</si>
  <si>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</si>
  <si>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</si>
  <si>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</si>
  <si>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</si>
  <si>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</si>
  <si>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</si>
  <si>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</si>
  <si>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</si>
  <si>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</si>
  <si>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</si>
  <si>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</si>
  <si>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</si>
  <si>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</si>
  <si>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</si>
  <si>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</si>
  <si>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</si>
  <si>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</si>
  <si>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</si>
  <si>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</si>
  <si>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</si>
  <si>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</si>
  <si>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</si>
  <si>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</si>
  <si>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</si>
  <si>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</si>
  <si>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</si>
  <si>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</si>
  <si>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</si>
  <si>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</si>
  <si>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</si>
  <si>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</si>
  <si>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</si>
  <si>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</si>
  <si>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</si>
  <si>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</si>
  <si>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</si>
  <si>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</si>
  <si>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</si>
  <si>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</si>
  <si>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</si>
  <si>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</si>
  <si>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</si>
  <si>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</si>
  <si>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</si>
  <si>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</si>
  <si>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</si>
  <si>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</si>
  <si>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</si>
  <si>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</si>
  <si>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</si>
  <si>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</si>
  <si>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</si>
  <si>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</si>
  <si>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</si>
  <si>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</si>
  <si>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</si>
  <si>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</si>
  <si>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</si>
  <si>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</si>
  <si>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</si>
  <si>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</si>
  <si>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</si>
  <si>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</si>
  <si>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</si>
  <si>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</si>
  <si>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</si>
  <si>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</si>
  <si>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</si>
  <si>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</si>
  <si>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</si>
  <si>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</si>
  <si>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</si>
  <si>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</si>
  <si>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</si>
  <si>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</si>
  <si>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</si>
  <si>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</si>
  <si>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</si>
  <si>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</si>
  <si>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</si>
  <si>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</si>
  <si>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</si>
  <si>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</si>
  <si>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</si>
  <si>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</si>
  <si>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</si>
  <si>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</si>
  <si>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</si>
  <si>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</si>
  <si>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</si>
  <si>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</si>
  <si>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</si>
  <si>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</si>
  <si>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</si>
  <si>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</si>
  <si>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</si>
  <si>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</si>
  <si>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</si>
  <si>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</si>
  <si>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</si>
  <si>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</si>
  <si>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</si>
  <si>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</si>
  <si>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</si>
  <si>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</si>
  <si>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</si>
  <si>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</si>
  <si>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</si>
  <si>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</si>
  <si>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</si>
  <si>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</si>
  <si>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</si>
  <si>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</si>
  <si>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</si>
  <si>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</si>
  <si>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</si>
  <si>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</si>
  <si>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</si>
  <si>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</si>
  <si>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</si>
  <si>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</si>
  <si>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</si>
  <si>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</si>
  <si>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</si>
  <si>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</si>
  <si>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</si>
  <si>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</si>
  <si>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</si>
  <si>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</si>
  <si>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</si>
  <si>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</si>
  <si>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</si>
  <si>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</si>
  <si>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</si>
  <si>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</si>
  <si>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</si>
  <si>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</si>
  <si>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</si>
  <si>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</si>
  <si>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</si>
  <si>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</si>
  <si>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</si>
  <si>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</si>
  <si>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</si>
  <si>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</si>
  <si>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</si>
  <si>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</si>
  <si>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</si>
  <si>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</si>
  <si>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</si>
  <si>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</si>
  <si>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</si>
  <si>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</si>
  <si>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</si>
  <si>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</si>
  <si>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</si>
  <si>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</si>
  <si>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</si>
  <si>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</si>
  <si>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</si>
  <si>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</si>
  <si>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</si>
  <si>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</si>
  <si>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</si>
  <si>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</si>
  <si>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</si>
  <si>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</si>
  <si>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</si>
  <si>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</si>
  <si>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</si>
  <si>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</si>
  <si>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</si>
  <si>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</si>
  <si>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</si>
  <si>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</si>
  <si>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</si>
  <si>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</si>
  <si>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</si>
  <si>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</si>
  <si>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</si>
  <si>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</si>
  <si>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</si>
  <si>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</si>
  <si>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</si>
  <si>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</si>
  <si>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</si>
  <si>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</si>
  <si>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</si>
  <si>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</si>
  <si>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</si>
  <si>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</si>
  <si>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</si>
  <si>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</si>
  <si>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</si>
  <si>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</si>
  <si>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</si>
  <si>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</si>
  <si>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</si>
  <si>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</si>
  <si>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</si>
  <si>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</si>
  <si>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</si>
  <si>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</si>
  <si>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</si>
  <si>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</si>
  <si>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</si>
  <si>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</si>
  <si>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</si>
  <si>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</si>
  <si>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</si>
  <si>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</si>
  <si>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</si>
  <si>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</si>
  <si>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</si>
  <si>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</si>
  <si>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</si>
  <si>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</si>
  <si>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</si>
  <si>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</si>
  <si>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</si>
  <si>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</si>
  <si>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</si>
  <si>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</si>
  <si>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</si>
  <si>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</si>
  <si>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</si>
  <si>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</si>
  <si>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</si>
  <si>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</si>
  <si>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</si>
  <si>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</si>
  <si>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</si>
  <si>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</si>
  <si>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</si>
  <si>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</si>
  <si>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</si>
  <si>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</si>
  <si>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</si>
  <si>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</si>
  <si>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</si>
  <si>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</si>
  <si>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</si>
  <si>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</si>
  <si>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</si>
  <si>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</si>
  <si>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</si>
  <si>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</si>
  <si>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</si>
  <si>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</si>
  <si>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</si>
  <si>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</si>
  <si>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</si>
  <si>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</si>
  <si>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</si>
  <si>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</si>
  <si>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</si>
  <si>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</si>
  <si>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</si>
  <si>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</si>
  <si>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</si>
  <si>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</si>
  <si>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</si>
  <si>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</si>
  <si>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</si>
  <si>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</si>
  <si>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</si>
  <si>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</si>
  <si>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</si>
  <si>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</si>
  <si>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</si>
  <si>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</si>
  <si>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</si>
  <si>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</si>
  <si>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</si>
  <si>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</si>
  <si>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</si>
  <si>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</si>
  <si>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</si>
  <si>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</si>
  <si>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</si>
  <si>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</si>
  <si>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</si>
  <si>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</si>
  <si>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</si>
  <si>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</si>
  <si>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</si>
  <si>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</si>
  <si>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</si>
  <si>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</si>
  <si>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</si>
  <si>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</si>
  <si>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</si>
  <si>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</si>
  <si>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</si>
  <si>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</si>
  <si>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</si>
  <si>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</si>
  <si>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</si>
  <si>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</si>
  <si>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</si>
  <si>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</si>
  <si>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</si>
  <si>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</si>
  <si>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</si>
  <si>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</si>
  <si>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</si>
  <si>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</si>
  <si>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</si>
  <si>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</si>
  <si>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</si>
  <si>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</si>
  <si>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</si>
  <si>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</si>
  <si>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</si>
  <si>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</si>
  <si>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</si>
  <si>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</si>
  <si>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</si>
  <si>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</si>
  <si>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</si>
  <si>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</si>
  <si>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</si>
  <si>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</si>
  <si>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</si>
  <si>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</si>
  <si>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</si>
  <si>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</si>
  <si>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</si>
  <si>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</si>
  <si>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</si>
  <si>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</si>
  <si>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</si>
  <si>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</si>
  <si>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</si>
  <si>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</si>
  <si>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</si>
  <si>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</si>
  <si>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</si>
  <si>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</si>
  <si>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</si>
  <si>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</si>
  <si>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</si>
  <si>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</si>
  <si>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</si>
  <si>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</si>
  <si>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</si>
  <si>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</si>
  <si>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</si>
  <si>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</si>
  <si>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</si>
  <si>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</si>
  <si>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</si>
  <si>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</si>
  <si>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</si>
  <si>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</si>
  <si>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</si>
  <si>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</si>
  <si>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</si>
  <si>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</si>
  <si>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</si>
  <si>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</si>
  <si>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</si>
  <si>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</si>
  <si>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</si>
  <si>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</si>
  <si>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</si>
  <si>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</si>
  <si>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</si>
  <si>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</si>
  <si>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</si>
  <si>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</si>
  <si>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</si>
  <si>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</si>
  <si>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</si>
  <si>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</si>
  <si>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</si>
  <si>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</si>
  <si>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</si>
  <si>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</si>
  <si>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</si>
  <si>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</si>
  <si>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</si>
  <si>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</si>
  <si>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</si>
  <si>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</si>
  <si>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</si>
  <si>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</si>
  <si>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</si>
  <si>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</si>
  <si>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</si>
  <si>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</si>
  <si>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</si>
  <si>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</si>
  <si>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</si>
  <si>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</si>
  <si>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</si>
  <si>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</si>
  <si>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</si>
  <si>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</si>
  <si>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</si>
  <si>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</si>
  <si>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</si>
  <si>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</si>
  <si>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</si>
  <si>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</si>
  <si>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</si>
  <si>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</si>
  <si>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</si>
  <si>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</si>
  <si>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</si>
  <si>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</si>
  <si>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</si>
  <si>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</si>
  <si>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</si>
  <si>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</si>
  <si>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</si>
  <si>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</si>
  <si>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</si>
  <si>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</si>
  <si>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</si>
  <si>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</si>
  <si>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</si>
  <si>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</si>
  <si>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</si>
  <si>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</si>
  <si>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</si>
  <si>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</si>
  <si>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</si>
  <si>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</si>
  <si>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</si>
  <si>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</si>
  <si>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</si>
  <si>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</si>
  <si>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</si>
  <si>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</si>
  <si>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</si>
  <si>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</si>
  <si>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</si>
  <si>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</si>
  <si>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</si>
  <si>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</si>
  <si>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</si>
  <si>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</si>
  <si>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</si>
  <si>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</si>
  <si>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</si>
  <si>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</si>
  <si>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</si>
  <si>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</si>
  <si>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</si>
  <si>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</si>
  <si>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</si>
  <si>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</si>
  <si>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</si>
  <si>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</si>
  <si>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</si>
  <si>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</si>
  <si>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</si>
  <si>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</si>
  <si>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</si>
  <si>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</si>
  <si>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</si>
  <si>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</si>
  <si>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</si>
  <si>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</si>
  <si>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</si>
  <si>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</si>
  <si>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</si>
  <si>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</si>
  <si>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</si>
  <si>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</si>
  <si>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</si>
  <si>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</si>
  <si>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</si>
  <si>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</si>
  <si>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</si>
  <si>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</si>
  <si>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</si>
  <si>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</si>
  <si>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</si>
  <si>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</si>
  <si>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</si>
  <si>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</si>
  <si>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</si>
  <si>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</si>
  <si>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</si>
  <si>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</si>
  <si>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</si>
  <si>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</si>
  <si>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</si>
  <si>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</si>
  <si>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</si>
  <si>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</si>
  <si>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</si>
  <si>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</si>
  <si>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</si>
  <si>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</si>
  <si>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</si>
  <si>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</si>
  <si>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</si>
  <si>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</si>
  <si>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</si>
  <si>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</si>
  <si>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</si>
  <si>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</si>
  <si>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</si>
  <si>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</si>
  <si>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</si>
  <si>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</si>
  <si>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</si>
  <si>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</si>
  <si>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</si>
  <si>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</si>
  <si>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</si>
  <si>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</si>
  <si>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</si>
  <si>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</si>
  <si>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</si>
  <si>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</si>
  <si>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</si>
  <si>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</si>
  <si>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</si>
  <si>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</si>
  <si>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</si>
  <si>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</si>
  <si>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</si>
  <si>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</si>
  <si>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</si>
  <si>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</si>
  <si>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</si>
  <si>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</si>
  <si>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</si>
  <si>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</si>
  <si>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</si>
  <si>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</si>
  <si>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</si>
  <si>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</si>
  <si>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</si>
  <si>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</si>
  <si>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</si>
  <si>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</si>
  <si>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</si>
  <si>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</si>
  <si>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</si>
  <si>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</si>
  <si>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</si>
  <si>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</si>
  <si>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</si>
  <si>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</si>
  <si>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</si>
  <si>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</si>
  <si>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</si>
  <si>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</si>
  <si>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</si>
  <si>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</si>
  <si>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</si>
  <si>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</si>
  <si>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</si>
  <si>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</si>
  <si>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</si>
  <si>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</si>
  <si>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</si>
  <si>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</si>
  <si>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</si>
  <si>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</si>
  <si>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</si>
  <si>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</si>
  <si>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</si>
  <si>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</si>
  <si>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</si>
  <si>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</si>
  <si>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</si>
  <si>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</si>
  <si>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</si>
  <si>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</si>
  <si>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</si>
  <si>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</si>
  <si>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</si>
  <si>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</si>
  <si>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</si>
  <si>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</si>
  <si>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</si>
  <si>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</si>
  <si>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</si>
  <si>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</si>
  <si>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</si>
  <si>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</si>
  <si>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</si>
  <si>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</si>
  <si>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</si>
  <si>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</si>
  <si>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</si>
  <si>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</si>
  <si>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</si>
  <si>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</si>
  <si>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</si>
  <si>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</si>
  <si>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</si>
  <si>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</si>
  <si>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</si>
  <si>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</si>
  <si>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</si>
  <si>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</si>
  <si>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</si>
  <si>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</si>
  <si>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</si>
  <si>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</si>
  <si>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</si>
  <si>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</si>
  <si>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</si>
  <si>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</si>
  <si>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</si>
  <si>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</si>
  <si>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</si>
  <si>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</si>
  <si>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</si>
  <si>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</si>
  <si>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</si>
  <si>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</si>
  <si>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</si>
  <si>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</si>
  <si>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</si>
  <si>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</si>
  <si>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</si>
  <si>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</si>
  <si>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</si>
  <si>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</si>
  <si>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</si>
  <si>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</si>
  <si>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</si>
  <si>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</si>
  <si>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</si>
  <si>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</si>
  <si>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</si>
  <si>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</si>
  <si>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</si>
  <si>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</si>
  <si>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</si>
  <si>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</si>
  <si>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</si>
  <si>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</si>
  <si>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</si>
  <si>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</si>
  <si>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</si>
  <si>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</si>
  <si>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</si>
  <si>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</si>
  <si>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</si>
  <si>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</si>
  <si>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</si>
  <si>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</si>
  <si>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</si>
  <si>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</si>
  <si>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</si>
  <si>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</si>
  <si>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</si>
  <si>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</si>
  <si>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</si>
  <si>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</si>
  <si>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</si>
  <si>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</si>
  <si>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</si>
  <si>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</si>
  <si>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</si>
  <si>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</si>
  <si>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</si>
  <si>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</si>
  <si>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</si>
  <si>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</si>
  <si>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</si>
  <si>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</si>
  <si>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</si>
  <si>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</si>
  <si>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</si>
  <si>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</si>
  <si>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</si>
  <si>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</si>
  <si>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</si>
  <si>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</si>
  <si>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</si>
  <si>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</si>
  <si>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</si>
  <si>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</si>
  <si>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</si>
  <si>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</si>
  <si>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</si>
  <si>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</si>
  <si>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</si>
  <si>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</si>
  <si>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</si>
  <si>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</si>
  <si>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</si>
  <si>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</si>
  <si>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</si>
  <si>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</si>
  <si>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</si>
  <si>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</si>
  <si>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</si>
  <si>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</si>
  <si>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</si>
  <si>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</si>
  <si>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</si>
  <si>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</si>
  <si>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</si>
  <si>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</si>
  <si>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</si>
  <si>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</si>
  <si>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</si>
  <si>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</si>
  <si>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</si>
  <si>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</si>
  <si>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</si>
  <si>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</si>
  <si>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</si>
  <si>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</si>
  <si>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</si>
  <si>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</si>
  <si>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</si>
  <si>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</si>
  <si>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</si>
  <si>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</si>
  <si>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</si>
  <si>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</si>
  <si>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</si>
  <si>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</si>
  <si>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</si>
  <si>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</si>
  <si>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</si>
  <si>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</si>
  <si>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</si>
  <si>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</si>
  <si>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</si>
  <si>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</si>
  <si>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</si>
  <si>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</si>
  <si>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</si>
  <si>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</si>
  <si>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</si>
  <si>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</si>
  <si>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</si>
  <si>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</si>
  <si>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</si>
  <si>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</si>
  <si>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</si>
  <si>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</si>
  <si>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</si>
  <si>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</si>
  <si>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</si>
  <si>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</si>
  <si>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</si>
  <si>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</si>
  <si>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</si>
  <si>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</si>
  <si>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</si>
  <si>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</si>
  <si>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</si>
  <si>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</si>
  <si>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</si>
  <si>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</si>
  <si>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</si>
  <si>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</si>
  <si>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</si>
  <si>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</si>
  <si>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</si>
  <si>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</si>
  <si>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</si>
  <si>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</si>
  <si>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</si>
  <si>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</si>
  <si>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</si>
  <si>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</si>
  <si>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</si>
  <si>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</si>
  <si>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</si>
  <si>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</si>
  <si>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</si>
  <si>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</si>
  <si>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</si>
  <si>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</si>
  <si>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</si>
  <si>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</si>
  <si>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</si>
  <si>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</si>
  <si>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</si>
  <si>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</si>
  <si>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</si>
  <si>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</si>
  <si>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</si>
  <si>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</si>
  <si>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</si>
  <si>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</si>
  <si>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</si>
  <si>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</si>
  <si>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</si>
  <si>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</si>
  <si>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</si>
  <si>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</si>
  <si>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</si>
  <si>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</si>
  <si>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</si>
  <si>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</si>
  <si>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</si>
  <si>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</si>
  <si>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</si>
  <si>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</si>
  <si>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</si>
  <si>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</si>
  <si>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</si>
  <si>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</si>
  <si>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</si>
  <si>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</si>
  <si>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</si>
  <si>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</si>
  <si>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</si>
  <si>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</si>
  <si>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</si>
  <si>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</si>
  <si>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</si>
  <si>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</si>
  <si>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</si>
  <si>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</si>
  <si>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</si>
  <si>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</si>
  <si>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</si>
  <si>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</si>
  <si>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</si>
  <si>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</si>
  <si>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</si>
  <si>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</si>
  <si>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</si>
  <si>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</si>
  <si>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</si>
  <si>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</si>
  <si>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</si>
  <si>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</si>
  <si>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</si>
  <si>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</si>
  <si>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</si>
  <si>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</si>
  <si>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</si>
  <si>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</si>
  <si>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</si>
  <si>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</si>
  <si>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</si>
  <si>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</si>
  <si>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</si>
  <si>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</si>
  <si>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</si>
  <si>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</si>
  <si>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</si>
  <si>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</si>
  <si>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</si>
  <si>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</si>
  <si>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</si>
  <si>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</si>
  <si>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</si>
  <si>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</si>
  <si>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</si>
  <si>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</si>
  <si>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</si>
  <si>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</si>
  <si>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</si>
  <si>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</si>
  <si>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</si>
  <si>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</si>
  <si>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</si>
  <si>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</si>
  <si>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</si>
  <si>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</si>
  <si>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</si>
  <si>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</si>
  <si>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</si>
  <si>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</si>
  <si>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</si>
  <si>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</si>
  <si>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</si>
  <si>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</si>
  <si>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</si>
  <si>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</si>
  <si>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</si>
  <si>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</si>
  <si>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</si>
  <si>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</si>
  <si>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</si>
  <si>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</si>
  <si>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</si>
  <si>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</si>
  <si>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</si>
  <si>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</si>
  <si>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</si>
  <si>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</si>
  <si>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</si>
  <si>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</si>
  <si>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</si>
  <si>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</si>
  <si>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</si>
  <si>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</si>
  <si>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</si>
  <si>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</si>
  <si>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</si>
  <si>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</si>
  <si>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</si>
  <si>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</si>
  <si>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</si>
  <si>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</si>
  <si>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</si>
  <si>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</si>
  <si>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</si>
  <si>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</si>
  <si>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</si>
  <si>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</si>
  <si>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</si>
  <si>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</si>
  <si>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</si>
  <si>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</si>
  <si>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</si>
  <si>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</si>
  <si>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</si>
  <si>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</si>
  <si>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</si>
  <si>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</si>
  <si>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</si>
  <si>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</si>
  <si>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</si>
  <si>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</si>
  <si>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</si>
  <si>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</si>
  <si>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</si>
  <si>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</si>
  <si>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</si>
  <si>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</si>
  <si>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</si>
  <si>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</si>
  <si>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</si>
  <si>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</si>
  <si>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</si>
  <si>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</si>
  <si>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</si>
  <si>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</si>
  <si>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</si>
  <si>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</si>
  <si>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</si>
  <si>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</si>
  <si>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</si>
  <si>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</si>
  <si>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</si>
  <si>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</si>
  <si>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</si>
  <si>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</si>
  <si>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</si>
  <si>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</si>
  <si>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</si>
  <si>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</si>
  <si>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</si>
  <si>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</si>
  <si>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</si>
  <si>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</si>
  <si>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</si>
  <si>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</si>
  <si>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</si>
  <si>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</si>
  <si>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</si>
  <si>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</si>
  <si>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</si>
  <si>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</si>
  <si>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</si>
  <si>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</si>
  <si>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</si>
  <si>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</si>
  <si>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</si>
  <si>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</si>
  <si>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</si>
  <si>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</si>
  <si>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</si>
  <si>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</si>
  <si>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</si>
  <si>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</si>
  <si>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</si>
  <si>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</si>
  <si>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</si>
  <si>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</si>
  <si>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</si>
  <si>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</si>
  <si>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</si>
  <si>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</si>
  <si>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</si>
  <si>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</si>
  <si>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</si>
  <si>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</si>
  <si>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</si>
  <si>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</si>
  <si>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</si>
  <si>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</si>
  <si>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</si>
  <si>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</si>
  <si>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</si>
  <si>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</si>
  <si>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</si>
  <si>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</si>
  <si>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</si>
  <si>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</si>
  <si>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</si>
  <si>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</si>
  <si>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</si>
  <si>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</si>
  <si>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</si>
  <si>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</si>
  <si>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</si>
  <si>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</si>
  <si>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</si>
  <si>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</si>
  <si>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</si>
  <si>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</si>
  <si>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</si>
  <si>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</si>
  <si>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</si>
  <si>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</si>
  <si>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</si>
  <si>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</si>
  <si>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</si>
  <si>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</si>
  <si>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</si>
  <si>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</si>
  <si>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</si>
  <si>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</si>
  <si>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</si>
  <si>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</si>
  <si>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</si>
  <si>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</si>
  <si>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</si>
  <si>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</si>
  <si>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</si>
  <si>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</si>
  <si>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</si>
  <si>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</si>
  <si>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</si>
  <si>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</si>
  <si>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</si>
  <si>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</si>
  <si>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</si>
  <si>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</si>
  <si>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</si>
  <si>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</si>
  <si>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</si>
  <si>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</si>
  <si>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</si>
  <si>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</si>
  <si>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</si>
  <si>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</si>
  <si>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</si>
  <si>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</si>
  <si>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</si>
  <si>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</si>
  <si>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</si>
  <si>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</si>
  <si>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</si>
  <si>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</si>
  <si>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</si>
  <si>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</si>
  <si>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</si>
  <si>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</si>
  <si>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</si>
  <si>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</si>
  <si>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</si>
  <si>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</si>
  <si>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</si>
  <si>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</si>
  <si>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</si>
  <si>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</si>
  <si>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</si>
  <si>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</si>
  <si>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</si>
  <si>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</si>
  <si>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</si>
  <si>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</si>
  <si>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</si>
  <si>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</si>
  <si>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</si>
  <si>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</si>
  <si>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</si>
  <si>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</si>
  <si>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</si>
  <si>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</si>
  <si>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</si>
  <si>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</si>
  <si>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</si>
  <si>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</si>
  <si>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</si>
  <si>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</si>
  <si>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</si>
  <si>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</si>
  <si>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</si>
  <si>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</si>
  <si>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</si>
  <si>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</si>
  <si>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</si>
  <si>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</si>
  <si>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</si>
  <si>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</si>
  <si>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</si>
  <si>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</si>
  <si>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</si>
  <si>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</si>
  <si>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</si>
  <si>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</si>
  <si>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</si>
  <si>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</si>
  <si>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</si>
  <si>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</si>
  <si>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</si>
  <si>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</si>
  <si>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</si>
  <si>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</si>
  <si>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</si>
  <si>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</si>
  <si>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</si>
  <si>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</si>
  <si>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</si>
  <si>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</si>
  <si>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</si>
  <si>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</si>
  <si>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</si>
  <si>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</si>
  <si>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</si>
  <si>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</si>
  <si>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</si>
  <si>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</si>
  <si>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</si>
  <si>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</si>
  <si>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</si>
  <si>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</si>
  <si>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</si>
  <si>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</si>
  <si>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</si>
  <si>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</si>
  <si>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</si>
  <si>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</si>
  <si>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</si>
  <si>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</si>
  <si>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</si>
  <si>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</si>
  <si>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</si>
  <si>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</si>
  <si>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</si>
  <si>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</si>
  <si>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</si>
  <si>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</si>
  <si>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</si>
  <si>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</si>
  <si>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</si>
  <si>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</si>
  <si>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</si>
  <si>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</si>
  <si>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</si>
  <si>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</si>
  <si>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</si>
  <si>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</si>
  <si>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</si>
  <si>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</si>
  <si>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</si>
  <si>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</si>
  <si>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</si>
  <si>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</si>
  <si>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</si>
  <si>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</si>
  <si>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</si>
  <si>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</si>
  <si>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</si>
  <si>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</si>
  <si>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</si>
  <si>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</si>
  <si>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</si>
  <si>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</si>
  <si>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</si>
  <si>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</si>
  <si>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</si>
  <si>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</si>
  <si>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</si>
  <si>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</si>
  <si>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</si>
  <si>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</si>
  <si>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</si>
  <si>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</si>
  <si>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</si>
  <si>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</si>
  <si>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</si>
  <si>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</si>
  <si>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</si>
  <si>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</si>
  <si>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</si>
  <si>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</si>
  <si>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</si>
  <si>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</si>
  <si>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</si>
  <si>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</si>
  <si>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</si>
  <si>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</si>
  <si>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</si>
  <si>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</si>
  <si>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</si>
  <si>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</si>
  <si>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</si>
  <si>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</si>
  <si>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</si>
  <si>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</si>
  <si>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</si>
  <si>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</si>
  <si>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</si>
  <si>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</si>
  <si>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</si>
  <si>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</si>
  <si>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</si>
  <si>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</si>
  <si>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</si>
  <si>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</si>
  <si>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</si>
  <si>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</si>
  <si>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</si>
  <si>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</si>
  <si>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</si>
  <si>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</si>
  <si>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</si>
  <si>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</si>
  <si>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</si>
  <si>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</si>
  <si>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</si>
  <si>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</si>
  <si>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</si>
  <si>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</si>
  <si>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</si>
  <si>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</si>
  <si>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</si>
  <si>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</si>
  <si>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</si>
  <si>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</si>
  <si>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</si>
  <si>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</si>
  <si>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</si>
  <si>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</si>
  <si>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</si>
  <si>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</si>
  <si>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</si>
  <si>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</si>
  <si>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</si>
  <si>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</si>
  <si>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</si>
  <si>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</si>
  <si>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</si>
  <si>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</si>
  <si>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</si>
  <si>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</si>
  <si>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</si>
  <si>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</si>
  <si>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</si>
  <si>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</si>
  <si>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</si>
  <si>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</si>
  <si>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</si>
  <si>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</si>
  <si>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</si>
  <si>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</si>
  <si>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</si>
  <si>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</si>
  <si>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</si>
  <si>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</si>
  <si>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</si>
  <si>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</si>
  <si>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</si>
  <si>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</si>
  <si>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</si>
  <si>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</si>
  <si>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</si>
  <si>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</si>
  <si>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</si>
  <si>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</si>
  <si>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</si>
  <si>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</si>
  <si>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</si>
  <si>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</si>
  <si>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</si>
  <si>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</si>
  <si>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</si>
  <si>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</si>
  <si>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</si>
  <si>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</si>
  <si>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</si>
  <si>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</si>
  <si>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</si>
  <si>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</si>
  <si>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</si>
  <si>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</si>
  <si>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</si>
  <si>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</si>
  <si>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</si>
  <si>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</si>
  <si>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</si>
  <si>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</si>
  <si>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</si>
  <si>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</si>
  <si>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</si>
  <si>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</si>
  <si>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</si>
  <si>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</si>
  <si>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</si>
  <si>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</si>
  <si>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</si>
  <si>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</si>
  <si>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</si>
  <si>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</si>
  <si>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</si>
  <si>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</si>
  <si>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</si>
  <si>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</si>
  <si>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</si>
  <si>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</si>
  <si>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</si>
  <si>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</si>
  <si>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</si>
  <si>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</si>
  <si>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</si>
  <si>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</si>
  <si>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</si>
  <si>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</si>
  <si>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</si>
  <si>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</si>
  <si>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</si>
  <si>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</si>
  <si>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</si>
  <si>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</si>
  <si>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</si>
  <si>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</si>
  <si>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</si>
  <si>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</si>
  <si>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</si>
  <si>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</si>
  <si>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</si>
  <si>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</si>
  <si>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</si>
  <si>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</si>
  <si>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</si>
  <si>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</si>
  <si>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</si>
  <si>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</si>
  <si>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</si>
  <si>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</si>
  <si>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</si>
  <si>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</si>
  <si>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</si>
  <si>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</si>
  <si>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</si>
  <si>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</si>
  <si>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</si>
  <si>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</si>
  <si>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</si>
  <si>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</si>
  <si>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</si>
  <si>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</si>
  <si>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</si>
  <si>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</si>
  <si>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</si>
  <si>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</si>
  <si>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</si>
  <si>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</si>
  <si>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</si>
  <si>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</si>
  <si>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</si>
  <si>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</si>
  <si>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</si>
  <si>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</si>
  <si>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</si>
  <si>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</si>
  <si>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</si>
  <si>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</si>
  <si>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</si>
  <si>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</si>
  <si>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</si>
  <si>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</si>
  <si>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</si>
  <si>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</si>
  <si>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</si>
  <si>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</si>
  <si>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</si>
  <si>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</si>
  <si>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</si>
  <si>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</si>
  <si>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</si>
  <si>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</si>
  <si>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</si>
  <si>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</si>
  <si>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</si>
  <si>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</si>
  <si>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</si>
  <si>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</si>
  <si>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</si>
  <si>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</si>
  <si>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</si>
  <si>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</si>
  <si>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</si>
  <si>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</si>
  <si>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</si>
  <si>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</si>
  <si>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</si>
  <si>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</si>
  <si>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</si>
  <si>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</si>
  <si>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</si>
  <si>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</si>
  <si>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</si>
  <si>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</si>
  <si>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</si>
  <si>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</si>
  <si>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</si>
  <si>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</si>
  <si>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</si>
  <si>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</si>
  <si>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</si>
  <si>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</si>
  <si>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</si>
  <si>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</si>
  <si>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</si>
  <si>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</si>
  <si>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</si>
  <si>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</si>
  <si>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</si>
  <si>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</si>
  <si>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</si>
  <si>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</si>
  <si>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</si>
  <si>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</si>
  <si>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</si>
  <si>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</si>
  <si>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</si>
  <si>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</si>
  <si>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</si>
  <si>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</si>
  <si>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</si>
  <si>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</si>
  <si>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</si>
  <si>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</si>
  <si>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</si>
  <si>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</si>
  <si>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</si>
  <si>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</si>
  <si>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</si>
  <si>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</si>
  <si>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</si>
  <si>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</si>
  <si>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</si>
  <si>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</si>
  <si>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</si>
  <si>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</si>
  <si>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</si>
  <si>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</si>
  <si>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</si>
  <si>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</si>
  <si>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</si>
  <si>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</si>
  <si>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</si>
  <si>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</si>
  <si>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</si>
  <si>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</si>
  <si>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</si>
  <si>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</si>
  <si>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</si>
  <si>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</si>
  <si>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</si>
  <si>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</si>
  <si>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</si>
  <si>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</si>
  <si>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</si>
  <si>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</si>
  <si>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</si>
  <si>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</si>
  <si>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</si>
  <si>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</si>
  <si>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</si>
  <si>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</si>
  <si>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</si>
  <si>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</si>
  <si>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</si>
  <si>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</si>
  <si>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</si>
  <si>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</si>
  <si>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</si>
  <si>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</si>
  <si>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</si>
  <si>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</si>
  <si>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</si>
  <si>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</si>
  <si>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</si>
  <si>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</si>
  <si>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</si>
  <si>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</si>
  <si>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</si>
  <si>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</si>
  <si>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</si>
  <si>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</si>
  <si>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</si>
  <si>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</si>
  <si>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</si>
  <si>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</si>
  <si>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</si>
  <si>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</si>
  <si>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</si>
  <si>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</si>
  <si>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</si>
  <si>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</si>
  <si>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</si>
  <si>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</si>
  <si>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</si>
  <si>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</si>
  <si>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</si>
  <si>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</si>
  <si>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</si>
  <si>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</si>
  <si>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</si>
  <si>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</si>
  <si>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</si>
  <si>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</si>
  <si>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</si>
  <si>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</si>
  <si>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</si>
  <si>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</si>
  <si>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</si>
  <si>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</si>
  <si>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</si>
  <si>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</si>
  <si>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</si>
  <si>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</si>
  <si>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</si>
  <si>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</si>
  <si>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</si>
  <si>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</si>
  <si>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</si>
  <si>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</si>
  <si>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</si>
  <si>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</si>
  <si>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</si>
  <si>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</si>
  <si>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</si>
  <si>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</si>
  <si>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</si>
  <si>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</si>
  <si>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</si>
  <si>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</si>
  <si>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</si>
  <si>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</si>
  <si>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</si>
  <si>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</si>
  <si>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</si>
  <si>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</si>
  <si>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</si>
  <si>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</si>
  <si>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</si>
  <si>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</si>
  <si>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</si>
  <si>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</si>
  <si>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</si>
  <si>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</si>
  <si>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</si>
  <si>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</si>
  <si>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</si>
  <si>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</si>
  <si>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</si>
  <si>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</si>
  <si>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</si>
  <si>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</si>
  <si>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</si>
  <si>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</si>
  <si>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</si>
  <si>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</si>
  <si>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</si>
  <si>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</si>
  <si>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</si>
  <si>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</si>
  <si>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</si>
  <si>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</si>
  <si>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</si>
  <si>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</si>
  <si>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</si>
  <si>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</si>
  <si>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</si>
  <si>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</si>
  <si>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</si>
  <si>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</si>
  <si>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</si>
  <si>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</si>
  <si>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</si>
  <si>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</si>
  <si>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</si>
  <si>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</si>
  <si>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</si>
  <si>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</si>
  <si>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</si>
  <si>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</si>
  <si>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</si>
  <si>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</si>
  <si>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</si>
  <si>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</si>
  <si>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</si>
  <si>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</si>
  <si>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</si>
  <si>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</si>
  <si>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</si>
  <si>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</si>
  <si>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</si>
  <si>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</si>
  <si>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</si>
  <si>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</si>
  <si>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</si>
  <si>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</si>
  <si>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</si>
  <si>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</si>
  <si>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</si>
  <si>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</si>
  <si>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</si>
  <si>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</si>
  <si>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</si>
  <si>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</si>
  <si>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</si>
  <si>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</si>
  <si>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</si>
  <si>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</si>
  <si>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</si>
  <si>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</si>
  <si>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</si>
  <si>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</si>
  <si>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</si>
  <si>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</si>
  <si>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</si>
  <si>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</si>
  <si>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</si>
  <si>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</si>
  <si>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</si>
  <si>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</si>
  <si>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</si>
  <si>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</si>
  <si>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</si>
  <si>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</si>
  <si>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</si>
  <si>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</si>
  <si>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</si>
  <si>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</si>
  <si>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</si>
  <si>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</si>
  <si>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</si>
  <si>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</si>
  <si>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</si>
  <si>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</si>
  <si>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</si>
  <si>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</si>
  <si>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</si>
  <si>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</si>
  <si>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</si>
  <si>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</si>
  <si>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</si>
  <si>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</si>
  <si>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</si>
  <si>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</si>
  <si>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</si>
  <si>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</si>
  <si>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</si>
  <si>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</si>
  <si>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</si>
  <si>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</si>
  <si>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</si>
  <si>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</si>
  <si>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</si>
  <si>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</si>
  <si>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</si>
  <si>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</si>
  <si>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</si>
  <si>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</si>
  <si>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</si>
  <si>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</si>
  <si>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</si>
  <si>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</si>
  <si>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</si>
  <si>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</si>
  <si>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</si>
  <si>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</si>
  <si>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</si>
  <si>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</si>
  <si>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</si>
  <si>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</si>
  <si>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</si>
  <si>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</si>
  <si>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</si>
  <si>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</si>
  <si>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</si>
  <si>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</si>
  <si>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</si>
  <si>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</si>
  <si>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</si>
  <si>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</si>
  <si>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</si>
  <si>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</si>
  <si>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</si>
  <si>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</si>
  <si>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</si>
  <si>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</si>
  <si>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</si>
  <si>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</si>
  <si>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</si>
  <si>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</si>
  <si>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</si>
  <si>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</si>
  <si>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</si>
  <si>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</si>
  <si>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</si>
  <si>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</si>
  <si>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</si>
  <si>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</si>
  <si>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</si>
  <si>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</si>
  <si>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</si>
  <si>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</si>
  <si>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</si>
  <si>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</si>
  <si>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</si>
  <si>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</si>
  <si>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</si>
  <si>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</si>
  <si>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</si>
  <si>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</si>
  <si>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</si>
  <si>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</si>
  <si>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</si>
  <si>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</si>
  <si>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</si>
  <si>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</si>
  <si>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</si>
  <si>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</si>
  <si>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</si>
  <si>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</si>
  <si>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</si>
  <si>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</si>
  <si>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</si>
  <si>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</si>
  <si>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</si>
  <si>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</si>
  <si>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</si>
  <si>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</si>
  <si>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</si>
  <si>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</si>
  <si>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</si>
  <si>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</si>
  <si>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</si>
  <si>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</si>
  <si>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</si>
  <si>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</si>
  <si>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</si>
  <si>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</si>
  <si>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</si>
  <si>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</si>
  <si>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</si>
  <si>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</si>
  <si>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</si>
  <si>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</si>
  <si>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</si>
  <si>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</si>
  <si>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</si>
  <si>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</si>
  <si>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</si>
  <si>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</si>
  <si>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</si>
  <si>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</si>
  <si>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</si>
  <si>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</si>
  <si>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</si>
  <si>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</si>
  <si>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</si>
  <si>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</si>
  <si>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</si>
  <si>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</si>
  <si>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</si>
  <si>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</si>
  <si>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</si>
  <si>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</si>
  <si>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</si>
  <si>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</si>
  <si>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</si>
  <si>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</si>
  <si>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</si>
  <si>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</si>
  <si>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</si>
  <si>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</si>
  <si>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</si>
  <si>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</si>
  <si>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</si>
  <si>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</si>
  <si>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</si>
  <si>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</si>
  <si>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</si>
  <si>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</si>
  <si>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</si>
  <si>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</si>
  <si>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</si>
  <si>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</si>
  <si>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</si>
  <si>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</si>
  <si>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</si>
  <si>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</si>
  <si>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</si>
  <si>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</si>
  <si>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</si>
  <si>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</si>
  <si>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</si>
  <si>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</si>
  <si>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</si>
  <si>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</si>
  <si>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</si>
  <si>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</si>
  <si>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</si>
  <si>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</si>
  <si>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</si>
  <si>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</si>
  <si>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</si>
  <si>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</si>
  <si>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</si>
  <si>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</si>
  <si>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</si>
  <si>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</si>
  <si>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</si>
  <si>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</si>
  <si>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</si>
  <si>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</si>
  <si>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</si>
  <si>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</si>
  <si>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</si>
  <si>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</si>
  <si>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</si>
  <si>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</si>
  <si>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</si>
  <si>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</si>
  <si>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</si>
  <si>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</si>
  <si>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</si>
  <si>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</si>
  <si>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</si>
  <si>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</si>
  <si>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</si>
  <si>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</si>
  <si>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</si>
  <si>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</si>
  <si>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</si>
  <si>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</si>
  <si>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</si>
  <si>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</si>
  <si>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</si>
  <si>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</si>
  <si>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</si>
  <si>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</si>
  <si>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</si>
  <si>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</si>
  <si>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</si>
  <si>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</si>
  <si>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</si>
  <si>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</si>
  <si>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</si>
  <si>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</si>
  <si>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</si>
  <si>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</si>
  <si>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</si>
  <si>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</si>
  <si>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</si>
  <si>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</si>
  <si>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</si>
  <si>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</si>
  <si>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</si>
  <si>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</si>
  <si>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</si>
  <si>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</si>
  <si>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</si>
  <si>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</si>
  <si>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</si>
  <si>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</si>
  <si>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</si>
  <si>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</si>
  <si>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</si>
  <si>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</si>
  <si>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</si>
  <si>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</si>
  <si>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</si>
  <si>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</si>
  <si>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</si>
  <si>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</si>
  <si>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</si>
  <si>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</si>
  <si>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</si>
  <si>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</si>
  <si>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</si>
  <si>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</si>
  <si>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</si>
  <si>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</si>
  <si>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</si>
  <si>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</si>
  <si>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</si>
  <si>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</si>
  <si>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</si>
  <si>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</si>
  <si>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</si>
  <si>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</si>
  <si>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</si>
  <si>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</si>
  <si>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</si>
  <si>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</si>
  <si>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</si>
  <si>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</si>
  <si>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</si>
  <si>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</si>
  <si>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</si>
  <si>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</si>
  <si>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</si>
  <si>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</si>
  <si>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</si>
  <si>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</si>
  <si>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</si>
  <si>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</si>
  <si>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</si>
  <si>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</si>
  <si>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</si>
  <si>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</si>
  <si>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</si>
  <si>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</si>
  <si>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</si>
  <si>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</si>
  <si>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</si>
  <si>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</si>
  <si>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</si>
  <si>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</si>
  <si>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</si>
  <si>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</si>
  <si>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</si>
  <si>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</si>
  <si>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</si>
  <si>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</si>
  <si>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</si>
  <si>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</si>
  <si>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</si>
  <si>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</si>
  <si>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</si>
  <si>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</si>
  <si>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</si>
  <si>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</si>
  <si>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</si>
  <si>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</si>
  <si>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</si>
  <si>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</si>
  <si>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</si>
  <si>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</si>
  <si>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</si>
  <si>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</si>
  <si>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</si>
  <si>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</si>
  <si>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</si>
  <si>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</si>
  <si>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</si>
  <si>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</si>
  <si>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</si>
  <si>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</si>
  <si>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</si>
  <si>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</si>
  <si>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</si>
  <si>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</si>
  <si>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</si>
  <si>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</si>
  <si>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</si>
  <si>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</si>
  <si>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</si>
  <si>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</si>
  <si>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</si>
  <si>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</si>
  <si>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</si>
  <si>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</si>
  <si>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</si>
  <si>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</si>
  <si>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</si>
  <si>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</si>
  <si>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</si>
  <si>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</si>
  <si>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</si>
  <si>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</si>
  <si>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</si>
  <si>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</si>
  <si>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</si>
  <si>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</si>
  <si>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</si>
  <si>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</si>
  <si>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</si>
  <si>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</si>
  <si>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</si>
  <si>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</si>
  <si>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</si>
  <si>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</si>
  <si>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</si>
  <si>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</si>
  <si>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</si>
  <si>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</si>
  <si>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</si>
  <si>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</si>
  <si>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</si>
  <si>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</si>
  <si>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</si>
  <si>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</si>
  <si>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</si>
  <si>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</si>
  <si>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</si>
  <si>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</si>
  <si>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</si>
  <si>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</si>
  <si>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</si>
  <si>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</si>
  <si>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</si>
  <si>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</si>
  <si>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</si>
  <si>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</si>
  <si>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</si>
  <si>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</si>
  <si>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</si>
  <si>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</si>
  <si>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</si>
  <si>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</si>
  <si>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</si>
  <si>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</si>
  <si>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</si>
  <si>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</si>
  <si>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</si>
  <si>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</si>
  <si>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</si>
  <si>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</si>
  <si>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</si>
  <si>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</si>
  <si>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</si>
  <si>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</si>
  <si>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</si>
  <si>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</si>
  <si>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</si>
  <si>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</si>
  <si>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</si>
  <si>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</si>
  <si>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</si>
  <si>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</si>
  <si>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</si>
  <si>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</si>
  <si>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</si>
  <si>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</si>
  <si>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</si>
  <si>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</si>
  <si>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</si>
  <si>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</si>
  <si>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</si>
  <si>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</si>
  <si>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</si>
  <si>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</si>
  <si>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</si>
  <si>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</si>
  <si>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</si>
  <si>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</si>
  <si>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</si>
  <si>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</si>
  <si>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</si>
  <si>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</si>
  <si>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</si>
  <si>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</si>
  <si>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</si>
  <si>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</si>
  <si>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</si>
  <si>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</si>
  <si>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</si>
  <si>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</si>
  <si>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</si>
  <si>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</si>
  <si>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</si>
  <si>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</si>
  <si>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</si>
  <si>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</si>
  <si>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</si>
  <si>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</si>
  <si>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</si>
  <si>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</si>
  <si>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</si>
  <si>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</si>
  <si>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</si>
  <si>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</si>
  <si>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</si>
  <si>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</si>
  <si>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</si>
  <si>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</si>
  <si>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</si>
  <si>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</si>
  <si>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</si>
  <si>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</si>
  <si>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</si>
  <si>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</si>
  <si>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</si>
  <si>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</si>
  <si>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</si>
  <si>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</si>
  <si>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</si>
  <si>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</si>
  <si>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</si>
  <si>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</si>
  <si>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</si>
  <si>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</si>
  <si>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</si>
  <si>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</si>
  <si>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</si>
  <si>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</si>
  <si>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</si>
  <si>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</si>
  <si>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</si>
  <si>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</si>
  <si>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</si>
  <si>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</si>
  <si>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</si>
  <si>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</si>
  <si>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</si>
  <si>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</si>
  <si>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</si>
  <si>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</si>
  <si>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</si>
  <si>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</si>
  <si>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</si>
  <si>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</si>
  <si>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</si>
  <si>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</si>
  <si>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</si>
  <si>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</si>
  <si>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</si>
  <si>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</si>
  <si>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</si>
  <si>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</si>
  <si>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</si>
  <si>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</si>
  <si>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</si>
  <si>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</si>
  <si>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</si>
  <si>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</si>
  <si>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</si>
  <si>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</si>
  <si>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</si>
  <si>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</si>
  <si>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</si>
  <si>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</si>
  <si>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</si>
  <si>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</si>
  <si>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</si>
  <si>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</si>
  <si>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</si>
  <si>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</si>
  <si>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</si>
  <si>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</si>
  <si>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</si>
  <si>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</si>
  <si>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</si>
  <si>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</si>
  <si>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</si>
  <si>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</si>
  <si>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</si>
  <si>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</si>
  <si>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</si>
  <si>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</si>
  <si>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</si>
  <si>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</si>
  <si>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</si>
  <si>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</si>
  <si>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</si>
  <si>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</si>
  <si>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</si>
  <si>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</si>
  <si>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</si>
  <si>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</si>
  <si>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</si>
  <si>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</si>
  <si>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</si>
  <si>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</si>
  <si>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</si>
  <si>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</si>
  <si>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</si>
  <si>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</si>
  <si>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</si>
  <si>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</si>
  <si>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</si>
  <si>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</si>
  <si>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</si>
  <si>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</si>
  <si>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</si>
  <si>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</si>
  <si>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</si>
  <si>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</si>
  <si>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</si>
  <si>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</si>
  <si>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</si>
  <si>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</si>
  <si>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</si>
  <si>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</si>
  <si>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</si>
  <si>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</si>
  <si>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</si>
  <si>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</si>
  <si>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</si>
  <si>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</si>
  <si>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</si>
  <si>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</si>
  <si>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</si>
  <si>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</si>
  <si>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</si>
  <si>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</si>
  <si>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</si>
  <si>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</si>
  <si>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</si>
  <si>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</si>
  <si>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</si>
  <si>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</si>
  <si>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</si>
  <si>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</si>
  <si>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</si>
  <si>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</si>
  <si>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</si>
  <si>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</si>
  <si>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</si>
  <si>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</si>
  <si>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</si>
  <si>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</si>
  <si>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</si>
  <si>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</si>
  <si>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</si>
  <si>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</si>
  <si>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</si>
  <si>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</si>
  <si>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</si>
  <si>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</si>
  <si>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</si>
  <si>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</si>
  <si>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</si>
  <si>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</si>
  <si>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</si>
  <si>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</si>
  <si>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</si>
  <si>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</si>
  <si>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</si>
  <si>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</si>
  <si>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</si>
  <si>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</si>
  <si>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</si>
  <si>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</si>
  <si>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</si>
  <si>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</si>
  <si>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</si>
  <si>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</si>
  <si>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</si>
  <si>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</si>
  <si>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</si>
  <si>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</si>
  <si>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</si>
  <si>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</si>
  <si>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</si>
  <si>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</si>
  <si>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</si>
  <si>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</si>
  <si>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</si>
  <si>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</si>
  <si>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</si>
  <si>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</si>
  <si>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</si>
  <si>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</si>
  <si>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</si>
  <si>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</si>
  <si>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</si>
  <si>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</si>
  <si>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</si>
  <si>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</si>
  <si>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</si>
  <si>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</si>
  <si>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</si>
  <si>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</si>
  <si>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</si>
  <si>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</si>
  <si>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</si>
  <si>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</si>
  <si>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</si>
  <si>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</si>
  <si>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</si>
  <si>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</si>
  <si>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</si>
  <si>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</si>
  <si>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</si>
  <si>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</si>
  <si>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</si>
  <si>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</si>
  <si>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</si>
  <si>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</si>
  <si>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</si>
  <si>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</si>
  <si>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</si>
  <si>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</si>
  <si>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</si>
  <si>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</si>
  <si>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</si>
  <si>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</si>
  <si>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</si>
  <si>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</si>
  <si>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</si>
  <si>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</si>
  <si>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</si>
  <si>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</si>
  <si>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</si>
  <si>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</si>
  <si>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</si>
  <si>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</si>
  <si>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</si>
  <si>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</si>
  <si>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</si>
  <si>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</si>
  <si>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</si>
  <si>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</si>
  <si>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</si>
  <si>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</si>
  <si>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</si>
  <si>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</si>
  <si>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</si>
  <si>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</si>
  <si>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</si>
  <si>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</si>
  <si>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</si>
  <si>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</si>
  <si>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</si>
  <si>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</si>
  <si>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</si>
  <si>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</si>
  <si>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</si>
  <si>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</si>
  <si>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</si>
  <si>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</si>
  <si>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</si>
  <si>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</si>
  <si>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</si>
  <si>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</si>
  <si>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</si>
  <si>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</si>
  <si>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</si>
  <si>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</si>
  <si>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</si>
  <si>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</si>
  <si>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</si>
  <si>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</si>
  <si>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</si>
  <si>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</si>
  <si>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</si>
  <si>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</si>
  <si>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</si>
  <si>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</si>
  <si>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</si>
  <si>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</si>
  <si>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</si>
  <si>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</si>
  <si>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</si>
  <si>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</si>
  <si>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</si>
  <si>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</si>
  <si>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</si>
  <si>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</si>
  <si>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</si>
  <si>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</si>
  <si>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</si>
  <si>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</si>
  <si>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</si>
  <si>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</si>
  <si>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</si>
  <si>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</si>
  <si>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</si>
  <si>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</si>
  <si>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</si>
  <si>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</si>
  <si>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</si>
  <si>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</si>
  <si>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</si>
  <si>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</si>
  <si>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</si>
  <si>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</si>
  <si>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</si>
  <si>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</si>
  <si>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</si>
  <si>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</si>
  <si>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</si>
  <si>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</si>
  <si>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</si>
  <si>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</si>
  <si>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</si>
  <si>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</si>
  <si>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</si>
  <si>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</si>
  <si>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</si>
  <si>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</si>
  <si>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</si>
  <si>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</si>
  <si>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</si>
  <si>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</si>
  <si>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</si>
  <si>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</si>
  <si>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</si>
  <si>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</si>
  <si>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</si>
  <si>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</si>
  <si>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</si>
  <si>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</si>
  <si>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</si>
  <si>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</si>
  <si>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</si>
  <si>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</si>
  <si>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</si>
  <si>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</si>
  <si>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</si>
  <si>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</si>
  <si>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</si>
  <si>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</si>
  <si>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</si>
  <si>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</si>
  <si>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</si>
  <si>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</si>
  <si>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</si>
  <si>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</si>
  <si>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</si>
  <si>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</si>
  <si>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</si>
  <si>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</si>
  <si>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</si>
  <si>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</si>
  <si>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</si>
  <si>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</si>
  <si>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</si>
  <si>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</si>
  <si>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</si>
  <si>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</si>
  <si>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</si>
  <si>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</si>
  <si>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</si>
  <si>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</si>
  <si>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</si>
  <si>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</si>
  <si>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</si>
  <si>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</si>
  <si>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</si>
  <si>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</si>
  <si>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</si>
  <si>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</si>
  <si>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</si>
  <si>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</si>
  <si>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</si>
  <si>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</si>
  <si>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</si>
  <si>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</si>
  <si>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</si>
  <si>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</si>
  <si>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</si>
  <si>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</si>
  <si>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</si>
  <si>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</si>
  <si>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</si>
  <si>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</si>
  <si>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</si>
  <si>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</si>
  <si>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</si>
  <si>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</si>
  <si>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</si>
  <si>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</si>
  <si>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</si>
  <si>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</si>
  <si>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</si>
  <si>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</si>
  <si>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</si>
  <si>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</si>
  <si>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</si>
  <si>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</si>
  <si>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</si>
  <si>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</si>
  <si>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</si>
  <si>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</si>
  <si>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</si>
  <si>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</si>
  <si>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</si>
  <si>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</si>
  <si>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</si>
  <si>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</si>
  <si>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</si>
  <si>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</si>
  <si>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</si>
  <si>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</si>
  <si>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</si>
  <si>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</si>
  <si>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</si>
  <si>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</si>
  <si>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</si>
  <si>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</si>
  <si>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</si>
  <si>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</si>
  <si>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</si>
  <si>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</si>
  <si>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</si>
  <si>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</si>
  <si>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</si>
  <si>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</si>
  <si>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</si>
  <si>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</si>
  <si>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</si>
  <si>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</si>
  <si>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</si>
  <si>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</si>
  <si>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</si>
  <si>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</si>
  <si>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</si>
  <si>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</si>
  <si>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</si>
  <si>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</si>
  <si>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</si>
  <si>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</si>
  <si>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</si>
  <si>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</si>
  <si>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</si>
  <si>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</si>
  <si>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</si>
  <si>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</si>
  <si>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</si>
  <si>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</si>
  <si>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</si>
  <si>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</si>
  <si>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</si>
  <si>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</si>
  <si>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</si>
  <si>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</si>
  <si>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</si>
  <si>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</si>
  <si>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</si>
  <si>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</si>
  <si>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</si>
  <si>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</si>
  <si>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</si>
  <si>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</si>
  <si>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</si>
  <si>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</si>
  <si>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</si>
  <si>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</si>
  <si>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</si>
  <si>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</si>
  <si>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</si>
  <si>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</si>
  <si>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</si>
  <si>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</si>
  <si>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</si>
  <si>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</si>
  <si>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</si>
  <si>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</si>
  <si>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</si>
  <si>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</si>
  <si>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</si>
  <si>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</si>
  <si>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</si>
  <si>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</si>
  <si>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</si>
  <si>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</si>
  <si>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</si>
  <si>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</si>
  <si>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</si>
  <si>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</si>
  <si>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</si>
  <si>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</si>
  <si>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</si>
  <si>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</si>
  <si>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</si>
  <si>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</si>
  <si>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</si>
  <si>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</si>
  <si>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</si>
  <si>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</si>
  <si>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</si>
  <si>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</si>
  <si>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</si>
  <si>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</si>
  <si>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</si>
  <si>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</si>
  <si>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</si>
  <si>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</si>
  <si>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</si>
  <si>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</si>
  <si>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</si>
  <si>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</si>
  <si>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</si>
  <si>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</si>
  <si>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</si>
  <si>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</si>
  <si>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</si>
  <si>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</si>
  <si>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</si>
  <si>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</si>
  <si>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</si>
  <si>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</si>
  <si>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</si>
  <si>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</si>
  <si>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</si>
  <si>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</si>
  <si>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</si>
  <si>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</si>
  <si>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</si>
  <si>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</si>
  <si>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</si>
  <si>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</si>
  <si>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</si>
  <si>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</si>
  <si>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</si>
  <si>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</si>
  <si>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</si>
  <si>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</si>
  <si>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</si>
  <si>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</si>
  <si>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</si>
  <si>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</si>
  <si>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</si>
  <si>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</si>
  <si>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</si>
  <si>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</si>
  <si>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</si>
  <si>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</si>
  <si>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</si>
  <si>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</si>
  <si>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</si>
  <si>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</si>
  <si>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</si>
  <si>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</si>
  <si>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</si>
  <si>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</si>
  <si>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</si>
  <si>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</si>
  <si>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</si>
  <si>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</si>
  <si>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</si>
  <si>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</si>
  <si>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</si>
  <si>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</si>
  <si>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</si>
  <si>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</si>
  <si>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</si>
  <si>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</si>
  <si>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</si>
  <si>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</si>
  <si>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</si>
  <si>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</si>
  <si>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</si>
  <si>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</si>
  <si>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</si>
  <si>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</si>
  <si>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</si>
  <si>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</si>
  <si>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</si>
  <si>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</si>
  <si>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</si>
  <si>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</si>
  <si>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</si>
  <si>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</si>
  <si>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</si>
  <si>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</si>
  <si>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</si>
  <si>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</si>
  <si>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</si>
  <si>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</si>
  <si>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</si>
  <si>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</si>
  <si>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</si>
  <si>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</si>
  <si>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</si>
  <si>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</si>
  <si>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</si>
  <si>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</si>
  <si>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</si>
  <si>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</si>
  <si>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</si>
  <si>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</si>
  <si>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</si>
  <si>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</si>
  <si>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</si>
  <si>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</si>
  <si>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</si>
  <si>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</si>
  <si>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</si>
  <si>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</si>
  <si>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</si>
  <si>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</si>
  <si>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</si>
  <si>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</si>
  <si>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</si>
  <si>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</si>
  <si>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</si>
  <si>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</si>
  <si>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</si>
  <si>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</si>
  <si>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</si>
  <si>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</si>
  <si>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</si>
  <si>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</si>
  <si>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</si>
  <si>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</si>
  <si>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</si>
  <si>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</si>
  <si>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</si>
  <si>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</si>
  <si>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</si>
  <si>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</si>
  <si>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</si>
  <si>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</si>
  <si>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</si>
  <si>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</si>
  <si>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</si>
  <si>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</si>
  <si>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</si>
  <si>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</si>
  <si>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</si>
  <si>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</si>
  <si>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</si>
  <si>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</si>
  <si>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</si>
  <si>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</si>
  <si>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</si>
  <si>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</si>
  <si>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</si>
  <si>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</si>
  <si>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</si>
  <si>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</si>
  <si>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</si>
  <si>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</si>
  <si>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</si>
  <si>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</si>
  <si>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</si>
  <si>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</si>
  <si>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</si>
  <si>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</si>
  <si>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</si>
  <si>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</si>
  <si>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</si>
  <si>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</si>
  <si>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</si>
  <si>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</si>
  <si>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</si>
  <si>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</si>
  <si>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</si>
  <si>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</si>
  <si>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</si>
  <si>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</si>
  <si>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</si>
  <si>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</si>
  <si>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</si>
  <si>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</si>
  <si>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</si>
  <si>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</si>
  <si>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</si>
  <si>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</si>
  <si>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</si>
  <si>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</si>
  <si>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</si>
  <si>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</si>
  <si>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</si>
  <si>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</si>
  <si>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</si>
  <si>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</si>
  <si>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</si>
  <si>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</si>
  <si>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</si>
  <si>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</si>
  <si>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</si>
  <si>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</si>
  <si>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</si>
  <si>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</si>
  <si>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</si>
  <si>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</si>
  <si>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</si>
  <si>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</si>
  <si>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</si>
  <si>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</si>
  <si>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</si>
  <si>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</si>
  <si>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</si>
  <si>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</si>
  <si>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</si>
  <si>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</si>
  <si>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</si>
  <si>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</si>
  <si>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</si>
  <si>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</si>
  <si>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</si>
  <si>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</si>
  <si>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</si>
  <si>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</si>
  <si>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</si>
  <si>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</si>
  <si>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</si>
  <si>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</si>
  <si>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</si>
  <si>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</si>
  <si>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</si>
  <si>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</si>
  <si>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</si>
  <si>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</si>
  <si>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</si>
  <si>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</si>
  <si>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</si>
  <si>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</si>
  <si>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</si>
  <si>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</si>
  <si>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</si>
  <si>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</si>
  <si>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</si>
  <si>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</si>
  <si>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</si>
  <si>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</si>
  <si>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</si>
  <si>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</si>
  <si>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</si>
  <si>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</si>
  <si>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</si>
  <si>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</si>
  <si>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</si>
  <si>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</si>
  <si>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</si>
  <si>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</si>
  <si>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</si>
  <si>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</si>
  <si>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</si>
  <si>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</si>
  <si>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</si>
  <si>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</si>
  <si>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</si>
  <si>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</si>
  <si>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</si>
  <si>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</si>
  <si>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</si>
  <si>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</si>
  <si>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</si>
  <si>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</si>
  <si>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</si>
  <si>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</si>
  <si>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</si>
  <si>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</si>
  <si>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</si>
  <si>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</si>
  <si>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</si>
  <si>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</si>
  <si>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</si>
  <si>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</si>
  <si>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</si>
  <si>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</si>
  <si>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</si>
  <si>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</si>
  <si>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</si>
  <si>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</si>
  <si>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</si>
  <si>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</si>
  <si>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</si>
  <si>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</si>
  <si>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</si>
  <si>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</si>
  <si>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</si>
  <si>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</si>
  <si>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</si>
  <si>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</si>
  <si>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</si>
  <si>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</si>
  <si>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</si>
  <si>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</si>
  <si>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</si>
  <si>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</si>
  <si>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</si>
  <si>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</si>
  <si>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</si>
  <si>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</si>
  <si>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</si>
  <si>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</si>
  <si>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</si>
  <si>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</si>
  <si>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</si>
  <si>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</si>
  <si>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</si>
  <si>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</si>
  <si>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</si>
  <si>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</si>
  <si>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</si>
  <si>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</si>
  <si>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</si>
  <si>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</si>
  <si>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</si>
  <si>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</si>
  <si>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</si>
  <si>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</si>
  <si>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</si>
  <si>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</si>
  <si>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</si>
  <si>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</si>
  <si>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</si>
  <si>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</si>
  <si>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</si>
  <si>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</si>
  <si>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</si>
  <si>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</si>
  <si>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</si>
  <si>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</si>
  <si>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</si>
  <si>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</si>
  <si>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</si>
  <si>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</si>
  <si>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</si>
  <si>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</si>
  <si>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</si>
  <si>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</si>
  <si>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</si>
  <si>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</si>
  <si>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</si>
  <si>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</si>
  <si>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</si>
  <si>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</si>
  <si>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</si>
  <si>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</si>
  <si>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</si>
  <si>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</si>
  <si>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</si>
  <si>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</si>
  <si>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</si>
  <si>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</si>
  <si>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</si>
  <si>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</si>
  <si>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</si>
  <si>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</si>
  <si>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</si>
  <si>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</si>
  <si>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</si>
  <si>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</si>
  <si>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</si>
  <si>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</si>
  <si>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</si>
  <si>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</si>
  <si>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</si>
  <si>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</si>
  <si>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</si>
  <si>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</si>
  <si>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</si>
  <si>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</si>
  <si>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</si>
  <si>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</si>
  <si>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</si>
  <si>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</si>
  <si>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</si>
  <si>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</si>
  <si>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</si>
  <si>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</si>
  <si>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</si>
  <si>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</si>
  <si>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</si>
  <si>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</si>
  <si>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</si>
  <si>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</si>
  <si>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</si>
  <si>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</si>
  <si>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</si>
  <si>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</si>
  <si>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</si>
  <si>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</si>
  <si>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</si>
  <si>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</si>
  <si>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</si>
  <si>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</si>
  <si>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</si>
  <si>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</si>
  <si>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</si>
  <si>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</si>
  <si>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</si>
  <si>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</si>
  <si>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</si>
  <si>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</si>
  <si>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</si>
  <si>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</si>
  <si>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</si>
  <si>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</si>
  <si>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</si>
  <si>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</si>
  <si>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</si>
  <si>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</si>
  <si>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</si>
  <si>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</si>
  <si>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</si>
  <si>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</si>
  <si>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</si>
  <si>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</si>
  <si>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</si>
  <si>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</si>
  <si>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</si>
  <si>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</si>
  <si>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</si>
  <si>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</si>
  <si>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</si>
  <si>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</si>
  <si>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</si>
  <si>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</si>
  <si>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</si>
  <si>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</si>
  <si>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</si>
  <si>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</si>
  <si>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</si>
  <si>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</si>
  <si>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</si>
  <si>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</si>
  <si>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</si>
  <si>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</si>
  <si>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</si>
  <si>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</si>
  <si>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</si>
  <si>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</si>
  <si>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</si>
  <si>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</si>
  <si>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</si>
  <si>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</si>
  <si>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</si>
  <si>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</si>
  <si>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</si>
  <si>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</si>
  <si>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</si>
  <si>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</si>
  <si>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</si>
  <si>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</si>
  <si>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</si>
  <si>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</si>
  <si>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</si>
  <si>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</si>
  <si>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</si>
  <si>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</si>
  <si>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</si>
  <si>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</si>
  <si>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</si>
  <si>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</si>
  <si>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</si>
  <si>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</si>
  <si>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</si>
  <si>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</si>
  <si>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</si>
  <si>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</si>
  <si>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</si>
  <si>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</si>
  <si>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</si>
  <si>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</si>
  <si>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</si>
  <si>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</si>
  <si>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</si>
  <si>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</si>
  <si>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</si>
  <si>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</si>
  <si>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</si>
  <si>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</si>
  <si>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</si>
  <si>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</si>
  <si>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</si>
  <si>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</si>
  <si>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</si>
  <si>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</si>
  <si>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</si>
  <si>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</si>
  <si>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</si>
  <si>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</si>
  <si>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</si>
  <si>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</si>
  <si>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</si>
  <si>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</si>
  <si>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</si>
  <si>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</si>
  <si>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</si>
  <si>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</si>
  <si>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</si>
  <si>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</si>
  <si>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</si>
  <si>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</si>
  <si>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</si>
  <si>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</si>
  <si>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</si>
  <si>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</si>
  <si>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</si>
  <si>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</si>
  <si>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</si>
  <si>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</si>
  <si>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</si>
  <si>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</si>
  <si>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</si>
  <si>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</si>
  <si>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</si>
  <si>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</si>
  <si>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</si>
  <si>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</si>
  <si>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</si>
  <si>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</si>
  <si>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</si>
  <si>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</si>
  <si>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</si>
  <si>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</si>
  <si>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</si>
  <si>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</si>
  <si>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</si>
  <si>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</si>
  <si>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</si>
  <si>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</si>
  <si>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</si>
  <si>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</si>
  <si>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</si>
  <si>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</si>
  <si>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</si>
  <si>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</si>
  <si>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</si>
  <si>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</si>
  <si>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</si>
  <si>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</si>
  <si>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</si>
  <si>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</si>
  <si>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</si>
  <si>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</si>
  <si>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</si>
  <si>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</si>
  <si>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</si>
  <si>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</si>
  <si>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</si>
  <si>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</si>
  <si>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</si>
  <si>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</si>
  <si>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</si>
  <si>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</si>
  <si>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</si>
  <si>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</si>
  <si>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</si>
  <si>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</si>
  <si>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</si>
  <si>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</si>
  <si>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</si>
  <si>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</si>
  <si>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</si>
  <si>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</si>
  <si>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</si>
  <si>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</si>
  <si>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</si>
  <si>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</si>
  <si>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</si>
  <si>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</si>
  <si>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</si>
  <si>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</si>
  <si>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</si>
  <si>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</si>
  <si>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</si>
  <si>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</si>
  <si>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</si>
  <si>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</si>
  <si>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</si>
  <si>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</si>
  <si>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</si>
  <si>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</si>
  <si>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</si>
  <si>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</si>
  <si>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</si>
  <si>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</si>
  <si>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</si>
  <si>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</si>
  <si>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</si>
  <si>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</si>
  <si>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</si>
  <si>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</si>
  <si>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</si>
  <si>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</si>
  <si>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</si>
  <si>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</si>
  <si>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</si>
  <si>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</si>
  <si>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</si>
  <si>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</si>
  <si>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</si>
  <si>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</si>
  <si>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</si>
  <si>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</si>
  <si>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</si>
  <si>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</si>
  <si>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</si>
  <si>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</si>
  <si>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</si>
  <si>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</si>
  <si>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</si>
  <si>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</si>
  <si>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</si>
  <si>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</si>
  <si>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</si>
  <si>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</si>
  <si>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</si>
  <si>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</si>
  <si>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</si>
  <si>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</si>
  <si>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</si>
  <si>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</si>
  <si>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</si>
  <si>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</si>
  <si>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</si>
  <si>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</si>
  <si>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</si>
  <si>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</si>
  <si>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</si>
  <si>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</si>
  <si>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</si>
  <si>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</si>
  <si>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</si>
  <si>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</si>
  <si>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</si>
  <si>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</si>
  <si>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</si>
  <si>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</si>
  <si>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</si>
  <si>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</si>
  <si>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</si>
  <si>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</si>
  <si>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</si>
  <si>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</si>
  <si>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</si>
  <si>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</si>
  <si>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</si>
  <si>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</si>
  <si>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</si>
  <si>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</si>
  <si>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</si>
  <si>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</si>
  <si>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</si>
  <si>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</si>
  <si>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</si>
  <si>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</si>
  <si>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</si>
  <si>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</si>
  <si>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</si>
  <si>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</si>
  <si>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</si>
  <si>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</si>
  <si>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</si>
  <si>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</si>
  <si>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</si>
  <si>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</si>
  <si>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</si>
  <si>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</si>
  <si>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</si>
  <si>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</si>
  <si>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</si>
  <si>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</si>
  <si>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</si>
  <si>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</si>
  <si>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</si>
  <si>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</si>
  <si>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</si>
  <si>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</si>
  <si>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</si>
  <si>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</si>
  <si>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</si>
  <si>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</si>
  <si>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</si>
  <si>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</si>
  <si>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</si>
  <si>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</si>
  <si>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</si>
  <si>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</si>
  <si>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</si>
  <si>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</si>
  <si>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</si>
  <si>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</si>
  <si>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</si>
  <si>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</si>
  <si>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</si>
  <si>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</si>
  <si>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</si>
  <si>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</si>
  <si>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</si>
  <si>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</si>
  <si>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</si>
  <si>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</si>
  <si>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</si>
  <si>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</si>
  <si>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</si>
  <si>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</si>
  <si>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</si>
  <si>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</si>
  <si>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</si>
  <si>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</si>
  <si>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</si>
  <si>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</si>
  <si>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</si>
  <si>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</si>
  <si>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</si>
  <si>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</si>
  <si>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</si>
  <si>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</si>
  <si>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</si>
  <si>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</si>
  <si>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</si>
  <si>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</si>
  <si>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</si>
  <si>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</si>
  <si>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</si>
  <si>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</si>
  <si>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</si>
  <si>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</si>
  <si>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</si>
  <si>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</si>
  <si>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</si>
  <si>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</si>
  <si>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</si>
  <si>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</si>
  <si>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</si>
  <si>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</si>
  <si>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</si>
  <si>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</si>
  <si>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</si>
  <si>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</si>
  <si>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</si>
  <si>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</si>
  <si>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</si>
  <si>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</si>
  <si>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</si>
  <si>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</si>
  <si>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</si>
  <si>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</si>
  <si>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</si>
  <si>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</si>
  <si>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</si>
  <si>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</si>
  <si>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</si>
  <si>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</si>
  <si>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</si>
  <si>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</si>
  <si>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</si>
  <si>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</si>
  <si>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</si>
  <si>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</si>
  <si>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</si>
  <si>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</si>
  <si>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</si>
  <si>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</si>
  <si>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</si>
  <si>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</si>
  <si>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</si>
  <si>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</si>
  <si>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</si>
  <si>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</si>
  <si>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</si>
  <si>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</si>
  <si>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</si>
  <si>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</si>
  <si>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</si>
  <si>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</si>
  <si>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</si>
  <si>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</si>
  <si>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</si>
  <si>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</si>
  <si>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</si>
  <si>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</si>
  <si>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</si>
  <si>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</si>
  <si>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</si>
  <si>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</si>
  <si>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</si>
  <si>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</si>
  <si>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</si>
  <si>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</si>
  <si>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</si>
  <si>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</si>
  <si>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</si>
  <si>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</si>
  <si>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</si>
  <si>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</si>
  <si>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</si>
  <si>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</si>
  <si>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</si>
  <si>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</si>
  <si>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</si>
  <si>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</si>
  <si>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</si>
  <si>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</si>
  <si>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</si>
  <si>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</si>
  <si>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</si>
  <si>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</si>
  <si>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</si>
  <si>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</si>
  <si>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</si>
  <si>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</si>
  <si>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</si>
  <si>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</si>
  <si>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</si>
  <si>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</si>
  <si>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</si>
  <si>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</si>
  <si>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</si>
  <si>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</si>
  <si>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</si>
  <si>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</si>
  <si>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</si>
  <si>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</si>
  <si>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</si>
  <si>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</si>
  <si>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</si>
  <si>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</si>
  <si>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</si>
  <si>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</si>
  <si>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</si>
  <si>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</si>
  <si>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</si>
  <si>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</si>
  <si>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</si>
  <si>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</si>
  <si>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</si>
  <si>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</si>
  <si>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</si>
  <si>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</si>
  <si>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</si>
  <si>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</si>
  <si>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</si>
  <si>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</si>
  <si>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</si>
  <si>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</si>
  <si>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</si>
  <si>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</si>
  <si>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</si>
  <si>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</si>
  <si>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</si>
  <si>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</si>
  <si>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</si>
  <si>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</si>
  <si>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</si>
  <si>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</si>
  <si>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</si>
  <si>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</si>
  <si>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</si>
  <si>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</si>
  <si>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</si>
  <si>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</si>
  <si>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</si>
  <si>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</si>
  <si>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</si>
  <si>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</si>
  <si>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</si>
  <si>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</si>
  <si>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</si>
  <si>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</si>
  <si>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</si>
  <si>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</si>
  <si>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</si>
  <si>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</si>
  <si>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</si>
  <si>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</si>
  <si>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</si>
  <si>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</si>
  <si>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</si>
  <si>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</si>
  <si>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</si>
  <si>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</si>
  <si>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</si>
  <si>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</si>
  <si>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</si>
  <si>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</si>
  <si>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</si>
  <si>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</si>
  <si>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</si>
  <si>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</si>
  <si>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</si>
  <si>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</si>
  <si>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</si>
  <si>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</si>
  <si>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</si>
  <si>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</si>
  <si>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</si>
  <si>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</si>
  <si>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</si>
  <si>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</si>
  <si>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</si>
  <si>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</si>
  <si>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</si>
  <si>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</si>
  <si>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</si>
  <si>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</si>
  <si>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</si>
  <si>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</si>
  <si>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</si>
  <si>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</si>
  <si>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</si>
  <si>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</si>
  <si>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</si>
  <si>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</si>
  <si>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</si>
  <si>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</si>
  <si>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</si>
  <si>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</si>
  <si>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</si>
  <si>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</si>
  <si>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</si>
  <si>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</si>
  <si>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</si>
  <si>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</si>
  <si>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</si>
  <si>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</si>
  <si>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</si>
  <si>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</si>
  <si>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</si>
  <si>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</si>
  <si>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</si>
  <si>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</si>
  <si>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</si>
  <si>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</si>
  <si>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</si>
  <si>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</si>
  <si>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</si>
  <si>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</si>
  <si>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</si>
  <si>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</si>
  <si>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</si>
  <si>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</si>
  <si>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</si>
  <si>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</si>
  <si>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</si>
  <si>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</si>
  <si>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</si>
  <si>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</si>
  <si>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</si>
  <si>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</si>
  <si>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</si>
  <si>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</si>
  <si>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</si>
  <si>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</si>
  <si>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</si>
  <si>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</si>
  <si>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</si>
  <si>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</si>
  <si>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</si>
  <si>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</si>
  <si>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</si>
  <si>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</si>
  <si>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</si>
  <si>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</si>
  <si>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</si>
  <si>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</si>
  <si>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</si>
  <si>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</si>
  <si>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</si>
  <si>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</si>
  <si>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</si>
  <si>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</si>
  <si>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</si>
  <si>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</si>
  <si>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</si>
  <si>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</si>
  <si>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</si>
  <si>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</si>
  <si>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</si>
  <si>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</si>
  <si>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</si>
  <si>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</si>
  <si>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</si>
  <si>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</si>
  <si>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</si>
  <si>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</si>
  <si>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</si>
  <si>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</si>
  <si>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</si>
  <si>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</si>
  <si>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</si>
  <si>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</si>
  <si>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</si>
  <si>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</si>
  <si>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</si>
  <si>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</si>
  <si>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</si>
  <si>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</si>
  <si>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</si>
  <si>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</si>
  <si>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</si>
  <si>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</si>
  <si>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</si>
  <si>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</si>
  <si>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</si>
  <si>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</si>
  <si>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</si>
  <si>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</si>
  <si>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</si>
  <si>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</si>
  <si>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</si>
  <si>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</si>
  <si>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</si>
  <si>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</si>
  <si>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</si>
  <si>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</si>
  <si>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</si>
  <si>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</si>
  <si>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</si>
  <si>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</si>
  <si>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</si>
  <si>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</si>
  <si>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</si>
  <si>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</si>
  <si>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</si>
  <si>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</si>
  <si>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</si>
  <si>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</si>
  <si>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</si>
  <si>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</si>
  <si>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</si>
  <si>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</si>
  <si>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</si>
  <si>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</si>
  <si>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</si>
  <si>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</si>
  <si>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</si>
  <si>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</si>
  <si>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</si>
  <si>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</si>
  <si>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</si>
  <si>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</si>
  <si>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</si>
  <si>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</si>
  <si>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</si>
  <si>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</si>
  <si>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</si>
  <si>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</si>
  <si>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</si>
  <si>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</si>
  <si>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</si>
  <si>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</si>
  <si>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</si>
  <si>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</si>
  <si>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</si>
  <si>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</si>
  <si>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</si>
  <si>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</si>
  <si>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</si>
  <si>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</si>
  <si>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</si>
  <si>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</si>
  <si>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</si>
  <si>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</si>
  <si>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</si>
  <si>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</si>
  <si>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</si>
  <si>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</si>
  <si>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</si>
  <si>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</si>
  <si>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</si>
  <si>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</si>
  <si>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</si>
  <si>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</si>
  <si>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</si>
  <si>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</si>
  <si>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</si>
  <si>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</si>
  <si>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</si>
  <si>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</si>
  <si>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</si>
  <si>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</si>
  <si>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</si>
  <si>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</si>
  <si>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</si>
  <si>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</si>
  <si>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</si>
  <si>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</si>
  <si>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</si>
  <si>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</si>
  <si>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</si>
  <si>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</si>
  <si>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</si>
  <si>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</si>
  <si>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</si>
  <si>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</si>
  <si>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</si>
  <si>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</si>
  <si>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</si>
  <si>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</si>
  <si>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</si>
  <si>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</si>
  <si>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</si>
  <si>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</si>
  <si>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</si>
  <si>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</si>
  <si>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</si>
  <si>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</si>
  <si>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</si>
  <si>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</si>
  <si>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</si>
  <si>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</si>
  <si>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</si>
  <si>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</si>
  <si>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</si>
  <si>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</si>
  <si>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</si>
  <si>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</si>
  <si>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</si>
  <si>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</si>
  <si>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</si>
  <si>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</si>
  <si>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</si>
  <si>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</si>
  <si>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</si>
  <si>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</si>
  <si>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</si>
  <si>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</si>
  <si>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</si>
  <si>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</si>
  <si>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</si>
  <si>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</si>
  <si>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</si>
  <si>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</si>
  <si>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</si>
  <si>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</si>
  <si>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</si>
  <si>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</si>
  <si>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</si>
  <si>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</si>
  <si>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</si>
  <si>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</si>
  <si>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</si>
  <si>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</si>
  <si>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</si>
  <si>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</si>
  <si>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</si>
  <si>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</si>
  <si>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</si>
  <si>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</si>
  <si>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</si>
  <si>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</si>
  <si>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</si>
  <si>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</si>
  <si>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</si>
  <si>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</si>
  <si>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</si>
  <si>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</si>
  <si>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</si>
  <si>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</si>
  <si>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</si>
  <si>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</si>
  <si>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</si>
  <si>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</si>
  <si>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</si>
  <si>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</si>
  <si>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</si>
  <si>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</si>
  <si>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</si>
  <si>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</si>
  <si>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</si>
  <si>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</si>
  <si>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</si>
  <si>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</si>
  <si>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</si>
  <si>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</si>
  <si>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</si>
  <si>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</si>
  <si>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</si>
  <si>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</si>
  <si>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</si>
  <si>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</si>
  <si>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</si>
  <si>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</si>
  <si>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</si>
  <si>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</si>
  <si>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</si>
  <si>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</si>
  <si>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</si>
  <si>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</si>
  <si>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</si>
  <si>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</si>
  <si>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</si>
  <si>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</si>
  <si>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</si>
  <si>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</si>
  <si>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</si>
  <si>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</si>
  <si>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</si>
  <si>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</si>
  <si>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</si>
  <si>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</si>
  <si>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</si>
  <si>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</si>
  <si>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</si>
  <si>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</si>
  <si>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</si>
  <si>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</si>
  <si>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</si>
  <si>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</si>
  <si>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</si>
  <si>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</si>
  <si>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</si>
  <si>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</si>
  <si>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</si>
  <si>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</si>
  <si>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</si>
  <si>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</si>
  <si>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</si>
  <si>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</si>
  <si>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</si>
  <si>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</si>
  <si>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</si>
  <si>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</si>
  <si>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</si>
  <si>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</si>
  <si>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</si>
  <si>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</si>
  <si>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</si>
  <si>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</si>
  <si>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</si>
  <si>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</si>
  <si>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</si>
  <si>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</si>
  <si>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</si>
  <si>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</si>
  <si>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</si>
  <si>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</si>
  <si>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</si>
  <si>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</si>
  <si>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</si>
  <si>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</si>
  <si>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</si>
  <si>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</si>
  <si>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</si>
  <si>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</si>
  <si>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</si>
  <si>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</si>
  <si>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</si>
  <si>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</si>
  <si>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</si>
  <si>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</si>
  <si>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</si>
  <si>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</si>
  <si>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</si>
  <si>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</si>
  <si>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</si>
  <si>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</si>
  <si>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</si>
  <si>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</si>
  <si>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</si>
  <si>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</si>
  <si>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</si>
  <si>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</si>
  <si>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</si>
  <si>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</si>
  <si>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</si>
  <si>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</si>
  <si>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</si>
  <si>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</si>
  <si>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</si>
  <si>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</si>
  <si>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</si>
  <si>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</si>
  <si>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</si>
  <si>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</si>
  <si>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</si>
  <si>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</si>
  <si>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</si>
  <si>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</si>
  <si>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</si>
  <si>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</si>
  <si>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</si>
  <si>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</si>
  <si>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</si>
  <si>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</si>
  <si>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</si>
  <si>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</si>
  <si>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</si>
  <si>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</si>
  <si>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</si>
  <si>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</si>
  <si>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</si>
  <si>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</si>
  <si>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</si>
  <si>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</si>
  <si>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</si>
  <si>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</si>
  <si>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</si>
  <si>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</si>
  <si>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</si>
  <si>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</si>
  <si>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</si>
  <si>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</si>
  <si>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</si>
  <si>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</si>
  <si>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</si>
  <si>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</si>
  <si>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</si>
  <si>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</si>
  <si>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</si>
  <si>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</si>
  <si>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</si>
  <si>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</si>
  <si>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</si>
  <si>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</si>
  <si>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</si>
  <si>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</si>
  <si>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</si>
  <si>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</si>
  <si>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</si>
  <si>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</si>
  <si>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</si>
  <si>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</si>
  <si>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</si>
  <si>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</si>
  <si>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</si>
  <si>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</si>
  <si>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</si>
  <si>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</si>
  <si>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</si>
  <si>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</si>
  <si>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</si>
  <si>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</si>
  <si>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</si>
  <si>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</si>
  <si>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</si>
  <si>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</si>
  <si>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</si>
  <si>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</si>
  <si>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</si>
  <si>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</si>
  <si>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</si>
  <si>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</si>
  <si>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</si>
  <si>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</si>
  <si>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</si>
  <si>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</si>
  <si>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</si>
  <si>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</si>
  <si>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</si>
  <si>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</si>
  <si>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</si>
  <si>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</si>
  <si>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</si>
  <si>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</si>
  <si>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</si>
  <si>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</si>
  <si>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</si>
  <si>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</si>
  <si>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</si>
  <si>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</si>
  <si>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</si>
  <si>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</si>
  <si>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</si>
  <si>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</si>
  <si>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</si>
  <si>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</si>
  <si>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</si>
  <si>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</si>
  <si>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</si>
  <si>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</si>
  <si>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</si>
  <si>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</si>
  <si>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</si>
  <si>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</si>
  <si>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</si>
  <si>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</si>
  <si>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</si>
  <si>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</si>
  <si>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</si>
  <si>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</si>
  <si>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</si>
  <si>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</si>
  <si>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</si>
  <si>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</si>
  <si>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</si>
  <si>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</si>
  <si>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</si>
  <si>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</si>
  <si>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</si>
  <si>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</si>
  <si>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</si>
  <si>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</si>
  <si>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</si>
  <si>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</si>
  <si>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</si>
  <si>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</si>
  <si>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</si>
  <si>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</si>
  <si>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</si>
  <si>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</si>
  <si>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</si>
  <si>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</si>
  <si>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</si>
  <si>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</si>
  <si>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</si>
  <si>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</si>
  <si>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</si>
  <si>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</si>
  <si>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</si>
  <si>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</si>
  <si>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</si>
  <si>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</si>
  <si>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</si>
  <si>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</si>
  <si>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</si>
  <si>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</si>
  <si>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</si>
  <si>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</si>
  <si>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</si>
  <si>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</si>
  <si>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</si>
  <si>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</si>
  <si>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</si>
  <si>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</si>
  <si>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</si>
  <si>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</si>
  <si>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</si>
  <si>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</si>
  <si>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</si>
  <si>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</si>
  <si>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</si>
  <si>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</si>
  <si>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</si>
  <si>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</si>
  <si>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</si>
  <si>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</si>
  <si>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</si>
  <si>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</si>
  <si>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</si>
  <si>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</si>
  <si>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</si>
  <si>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</si>
  <si>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</si>
  <si>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</si>
  <si>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</si>
  <si>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</si>
  <si>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</si>
  <si>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</si>
  <si>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</si>
  <si>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</si>
  <si>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</si>
  <si>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</si>
  <si>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</si>
  <si>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</si>
  <si>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</si>
  <si>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</si>
  <si>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</si>
  <si>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</si>
  <si>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</si>
  <si>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</si>
  <si>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</si>
  <si>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</si>
  <si>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</si>
  <si>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</si>
  <si>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</si>
  <si>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</si>
  <si>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</si>
  <si>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</si>
  <si>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</si>
  <si>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</si>
  <si>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</si>
  <si>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</si>
  <si>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</si>
  <si>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</si>
  <si>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</si>
  <si>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</si>
  <si>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</si>
  <si>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</si>
  <si>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</si>
  <si>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</si>
  <si>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</si>
  <si>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</si>
  <si>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</si>
  <si>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</si>
  <si>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</si>
  <si>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</si>
  <si>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</si>
  <si>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</si>
  <si>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</si>
  <si>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</si>
  <si>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</si>
  <si>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</si>
  <si>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</si>
  <si>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</si>
  <si>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</si>
  <si>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</si>
  <si>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</si>
  <si>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</si>
  <si>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</si>
  <si>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</si>
  <si>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</si>
  <si>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</si>
  <si>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</si>
  <si>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</si>
  <si>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</si>
  <si>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</si>
  <si>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</si>
  <si>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</si>
  <si>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</si>
  <si>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</si>
  <si>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</si>
  <si>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</si>
  <si>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</si>
  <si>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</si>
  <si>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</si>
  <si>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</si>
  <si>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</si>
  <si>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</si>
  <si>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</si>
  <si>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</si>
  <si>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</si>
  <si>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</si>
  <si>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</si>
  <si>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</si>
  <si>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</si>
  <si>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</si>
  <si>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</si>
  <si>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</si>
  <si>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</si>
  <si>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</si>
  <si>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</si>
  <si>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</si>
  <si>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</si>
  <si>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</si>
  <si>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</si>
  <si>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</si>
  <si>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</si>
  <si>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</si>
  <si>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</si>
  <si>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</si>
  <si>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</si>
  <si>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</si>
  <si>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</si>
  <si>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</si>
  <si>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</si>
  <si>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</si>
  <si>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</si>
  <si>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</si>
  <si>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</si>
  <si>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</si>
  <si>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</si>
  <si>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</si>
  <si>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</si>
  <si>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</si>
  <si>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</si>
  <si>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</si>
  <si>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</si>
  <si>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</si>
  <si>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</si>
  <si>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</si>
  <si>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</si>
  <si>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</si>
  <si>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</si>
  <si>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</si>
  <si>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</si>
  <si>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</si>
  <si>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</si>
  <si>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</si>
  <si>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</si>
  <si>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</si>
  <si>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</si>
  <si>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</si>
  <si>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</si>
  <si>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</si>
  <si>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</si>
  <si>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</si>
  <si>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</si>
  <si>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</si>
  <si>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</si>
  <si>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</si>
  <si>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</si>
  <si>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</si>
  <si>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</si>
  <si>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</si>
  <si>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</si>
  <si>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</si>
  <si>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</si>
  <si>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</si>
  <si>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</si>
  <si>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</si>
  <si>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</si>
  <si>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</si>
  <si>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</si>
  <si>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</si>
  <si>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</si>
  <si>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</si>
  <si>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</si>
  <si>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</si>
  <si>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</si>
  <si>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</si>
  <si>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</si>
  <si>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</si>
  <si>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</si>
  <si>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</si>
  <si>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</si>
  <si>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</si>
  <si>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</si>
  <si>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</si>
  <si>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</si>
  <si>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</si>
  <si>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</si>
  <si>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</si>
  <si>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</si>
  <si>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</si>
  <si>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</si>
  <si>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</si>
  <si>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</si>
  <si>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</si>
  <si>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</si>
  <si>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</si>
  <si>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</si>
  <si>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</si>
  <si>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</si>
  <si>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</si>
  <si>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</si>
  <si>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</si>
  <si>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</si>
  <si>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</si>
  <si>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</si>
  <si>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</si>
  <si>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</si>
  <si>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</si>
  <si>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</si>
  <si>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</si>
  <si>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</si>
  <si>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</si>
  <si>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</si>
  <si>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</si>
  <si>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</si>
  <si>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</si>
  <si>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</si>
  <si>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</si>
  <si>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</si>
  <si>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</si>
  <si>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</si>
  <si>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</si>
  <si>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</si>
  <si>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</si>
  <si>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</si>
  <si>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</si>
  <si>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</si>
  <si>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</si>
  <si>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</si>
  <si>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</si>
  <si>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</si>
  <si>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</si>
  <si>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</si>
  <si>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</si>
  <si>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</si>
  <si>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</si>
  <si>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</si>
  <si>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</si>
  <si>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</si>
  <si>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</si>
  <si>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</si>
  <si>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</si>
  <si>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</si>
  <si>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</si>
  <si>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</si>
  <si>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</si>
  <si>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</si>
  <si>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</si>
  <si>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</si>
  <si>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</si>
  <si>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</si>
  <si>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</si>
  <si>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</si>
  <si>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</si>
  <si>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</si>
  <si>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</si>
  <si>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</si>
  <si>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</si>
  <si>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</si>
  <si>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</si>
  <si>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</si>
  <si>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</si>
  <si>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</si>
  <si>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</si>
  <si>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</si>
  <si>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</si>
  <si>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</si>
  <si>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</si>
  <si>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</si>
  <si>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</si>
  <si>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</si>
  <si>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</si>
  <si>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</si>
  <si>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</si>
  <si>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</si>
  <si>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</si>
  <si>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</si>
  <si>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</si>
  <si>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</si>
  <si>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</si>
  <si>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</si>
  <si>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</si>
  <si>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</si>
  <si>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</si>
  <si>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</si>
  <si>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</si>
  <si>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</si>
  <si>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</si>
  <si>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</si>
  <si>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</si>
  <si>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</si>
  <si>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</si>
  <si>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</si>
  <si>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</si>
  <si>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</si>
  <si>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</si>
  <si>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</si>
  <si>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</si>
  <si>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</si>
  <si>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</si>
  <si>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</si>
  <si>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</si>
  <si>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</si>
  <si>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</si>
  <si>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</si>
  <si>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</si>
  <si>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</si>
  <si>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</si>
  <si>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</si>
  <si>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</si>
  <si>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</si>
  <si>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</si>
  <si>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</si>
  <si>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</si>
  <si>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</si>
  <si>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</si>
  <si>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</si>
  <si>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</si>
  <si>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</si>
  <si>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</si>
  <si>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</si>
  <si>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</si>
  <si>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</si>
  <si>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</si>
  <si>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</si>
  <si>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</si>
  <si>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</si>
  <si>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</si>
  <si>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</si>
  <si>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</si>
  <si>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</si>
  <si>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</si>
  <si>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</si>
  <si>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</si>
  <si>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</si>
  <si>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</si>
  <si>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</si>
  <si>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</si>
  <si>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</si>
  <si>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</si>
  <si>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</si>
  <si>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</si>
  <si>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</si>
  <si>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</si>
  <si>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</si>
  <si>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</si>
  <si>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</si>
  <si>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</si>
  <si>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</si>
  <si>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</si>
  <si>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</si>
  <si>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</si>
  <si>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</si>
  <si>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</si>
  <si>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</si>
  <si>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</si>
  <si>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</si>
  <si>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</si>
  <si>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</si>
  <si>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</si>
  <si>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</si>
  <si>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</si>
  <si>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</si>
  <si>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</si>
  <si>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</si>
  <si>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</si>
  <si>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</si>
  <si>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</si>
  <si>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</si>
  <si>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</si>
  <si>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</si>
  <si>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</si>
  <si>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</si>
  <si>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</si>
  <si>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</si>
  <si>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</si>
  <si>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</si>
  <si>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</si>
  <si>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</si>
  <si>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</si>
  <si>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</si>
  <si>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</si>
  <si>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</si>
  <si>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</si>
  <si>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</si>
  <si>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</si>
  <si>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</si>
  <si>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</si>
  <si>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</si>
  <si>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</si>
  <si>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</si>
  <si>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</si>
  <si>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</si>
  <si>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</si>
  <si>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</si>
  <si>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</si>
  <si>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</si>
  <si>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</si>
  <si>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</si>
  <si>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</si>
  <si>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</si>
  <si>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</si>
  <si>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</si>
  <si>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</si>
  <si>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</si>
  <si>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</si>
  <si>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</si>
  <si>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</si>
  <si>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</si>
  <si>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</si>
  <si>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</si>
  <si>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</si>
  <si>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</si>
  <si>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</si>
  <si>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</si>
  <si>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</si>
  <si>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</si>
  <si>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</si>
  <si>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</si>
  <si>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</si>
  <si>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</si>
  <si>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</si>
  <si>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</si>
  <si>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</si>
  <si>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</si>
  <si>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</si>
  <si>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</si>
  <si>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</si>
  <si>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</si>
  <si>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</si>
  <si>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</si>
  <si>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</si>
  <si>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</si>
  <si>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</si>
  <si>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</si>
  <si>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</si>
  <si>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</si>
  <si>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</si>
  <si>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</si>
  <si>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</si>
  <si>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</si>
  <si>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</si>
  <si>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</si>
  <si>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</si>
  <si>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</si>
  <si>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</si>
  <si>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</si>
  <si>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</si>
  <si>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</si>
  <si>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</si>
  <si>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</si>
  <si>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</si>
  <si>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</si>
  <si>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</si>
  <si>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</si>
  <si>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</si>
  <si>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</si>
  <si>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</si>
  <si>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</si>
  <si>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</si>
  <si>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</si>
  <si>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</si>
  <si>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</si>
  <si>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</si>
  <si>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</si>
  <si>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</si>
  <si>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</si>
  <si>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</si>
  <si>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</si>
  <si>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</si>
  <si>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</si>
  <si>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</si>
  <si>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</si>
  <si>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</si>
  <si>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</si>
  <si>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</si>
  <si>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</si>
  <si>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</si>
  <si>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</si>
  <si>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</si>
  <si>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</si>
  <si>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</si>
  <si>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</si>
  <si>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</si>
  <si>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</si>
  <si>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</si>
  <si>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</si>
  <si>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</si>
  <si>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</si>
  <si>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</si>
  <si>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</si>
  <si>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</si>
  <si>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</si>
  <si>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</si>
  <si>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</si>
  <si>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</si>
  <si>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</si>
  <si>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</si>
  <si>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</si>
  <si>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</si>
  <si>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</si>
  <si>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</si>
  <si>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</si>
  <si>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</si>
  <si>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</si>
  <si>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</si>
  <si>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</si>
  <si>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</si>
  <si>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</si>
  <si>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</si>
  <si>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</si>
  <si>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</si>
  <si>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</si>
  <si>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</si>
  <si>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</si>
  <si>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</si>
  <si>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</si>
  <si>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</si>
  <si>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</si>
  <si>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</si>
  <si>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</si>
  <si>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</si>
  <si>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</si>
  <si>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</si>
  <si>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</si>
  <si>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</si>
  <si>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</si>
  <si>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</si>
  <si>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</si>
  <si>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</si>
  <si>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</si>
  <si>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</si>
  <si>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</si>
  <si>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</si>
  <si>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</si>
  <si>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</si>
  <si>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</si>
  <si>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</si>
  <si>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</si>
  <si>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</si>
  <si>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</si>
  <si>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</si>
  <si>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</si>
  <si>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</si>
  <si>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</si>
  <si>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</si>
  <si>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</si>
  <si>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</si>
  <si>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</si>
  <si>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</si>
  <si>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</si>
  <si>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</si>
  <si>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</si>
  <si>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</si>
  <si>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</si>
  <si>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</si>
  <si>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</si>
  <si>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</si>
  <si>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</si>
  <si>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</si>
  <si>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</si>
  <si>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</si>
  <si>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</si>
  <si>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</si>
  <si>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</si>
  <si>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</si>
  <si>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</si>
  <si>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</si>
  <si>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</si>
  <si>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</si>
  <si>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</si>
  <si>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</si>
  <si>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</si>
  <si>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</si>
  <si>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</si>
  <si>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</si>
  <si>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</si>
  <si>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</si>
  <si>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</si>
  <si>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</si>
  <si>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</si>
  <si>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</si>
  <si>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</si>
  <si>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</si>
  <si>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</si>
  <si>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</si>
  <si>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</si>
  <si>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</si>
  <si>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</si>
  <si>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</si>
  <si>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</si>
  <si>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</si>
  <si>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</si>
  <si>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</si>
  <si>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</si>
  <si>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</si>
  <si>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</si>
  <si>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</si>
  <si>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</si>
  <si>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</si>
  <si>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</si>
  <si>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</si>
  <si>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</si>
  <si>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</si>
  <si>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</si>
  <si>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</si>
  <si>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</si>
  <si>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</si>
  <si>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</si>
  <si>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</si>
  <si>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</si>
  <si>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</si>
  <si>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</si>
  <si>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</si>
  <si>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</si>
  <si>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</si>
  <si>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</si>
  <si>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</si>
  <si>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</si>
  <si>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</si>
  <si>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</si>
  <si>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</si>
  <si>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</si>
  <si>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</si>
  <si>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</si>
  <si>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</si>
  <si>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</si>
  <si>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</si>
  <si>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</si>
  <si>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</si>
  <si>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</si>
  <si>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</si>
  <si>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</si>
  <si>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</si>
  <si>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</si>
  <si>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</si>
  <si>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</si>
  <si>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</si>
  <si>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</si>
  <si>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</si>
  <si>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</si>
  <si>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</si>
  <si>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</si>
  <si>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</si>
  <si>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</si>
  <si>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</si>
  <si>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</si>
  <si>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</si>
  <si>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</si>
  <si>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</si>
  <si>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</si>
  <si>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</si>
  <si>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</si>
  <si>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</si>
  <si>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</si>
  <si>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</si>
  <si>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</si>
  <si>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</si>
  <si>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</si>
  <si>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</si>
  <si>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</si>
  <si>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</si>
  <si>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</si>
  <si>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</si>
  <si>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</si>
  <si>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</si>
  <si>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</si>
  <si>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</si>
  <si>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</si>
  <si>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</si>
  <si>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</si>
  <si>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</si>
  <si>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</si>
  <si>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</si>
  <si>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</si>
  <si>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</si>
  <si>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</si>
  <si>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</si>
  <si>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</si>
  <si>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</si>
  <si>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</si>
  <si>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</si>
  <si>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</si>
  <si>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</si>
  <si>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</si>
  <si>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</si>
  <si>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</si>
  <si>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</si>
  <si>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</si>
  <si>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</si>
  <si>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</si>
  <si>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</si>
  <si>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</si>
  <si>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</si>
  <si>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</si>
  <si>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</si>
  <si>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</si>
  <si>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</si>
  <si>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</si>
  <si>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</si>
  <si>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</si>
  <si>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</si>
  <si>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</si>
  <si>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</si>
  <si>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</si>
  <si>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</si>
  <si>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</si>
  <si>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</si>
  <si>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</si>
  <si>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</si>
  <si>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</si>
  <si>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</si>
  <si>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</si>
  <si>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</si>
  <si>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</si>
  <si>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</si>
  <si>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</si>
  <si>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</si>
  <si>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</si>
  <si>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</si>
  <si>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</si>
  <si>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</si>
  <si>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</si>
  <si>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</si>
  <si>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</si>
  <si>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</si>
  <si>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</si>
  <si>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</si>
  <si>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</si>
  <si>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</si>
  <si>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</si>
  <si>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</si>
  <si>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</si>
  <si>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</si>
  <si>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</si>
  <si>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</si>
  <si>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</si>
  <si>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</si>
  <si>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</si>
  <si>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</si>
  <si>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</si>
  <si>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</si>
  <si>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</si>
  <si>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</si>
  <si>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</si>
  <si>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</si>
  <si>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</si>
  <si>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</si>
  <si>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</si>
  <si>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</si>
  <si>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</si>
  <si>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</si>
  <si>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</si>
  <si>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</si>
  <si>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</si>
  <si>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</si>
  <si>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</si>
  <si>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</si>
  <si>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</si>
  <si>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</si>
  <si>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</si>
  <si>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</si>
  <si>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</si>
  <si>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</si>
  <si>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</si>
  <si>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</si>
  <si>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</si>
  <si>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</si>
  <si>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</si>
  <si>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</si>
  <si>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</si>
  <si>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</si>
  <si>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</si>
  <si>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</si>
  <si>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</si>
  <si>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</si>
  <si>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</si>
  <si>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</si>
  <si>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</si>
  <si>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</si>
  <si>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</si>
  <si>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</si>
  <si>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</si>
  <si>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</si>
  <si>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</si>
  <si>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</si>
  <si>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</si>
  <si>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</si>
  <si>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</si>
  <si>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</si>
  <si>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</si>
  <si>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</si>
  <si>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</si>
  <si>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</si>
  <si>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</si>
  <si>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</si>
  <si>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</si>
  <si>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</si>
  <si>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</si>
  <si>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</si>
  <si>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</si>
  <si>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</si>
  <si>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</si>
  <si>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</si>
  <si>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</si>
  <si>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</si>
  <si>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</si>
  <si>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</si>
  <si>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</si>
  <si>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</si>
  <si>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</si>
  <si>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</si>
  <si>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</si>
  <si>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</si>
  <si>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</si>
  <si>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</si>
  <si>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</si>
  <si>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</si>
  <si>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</si>
  <si>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</si>
  <si>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</si>
  <si>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</si>
  <si>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</si>
  <si>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</si>
  <si>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</si>
  <si>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</si>
  <si>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</si>
  <si>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</si>
  <si>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</si>
  <si>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</si>
  <si>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</si>
  <si>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</si>
  <si>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</si>
  <si>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</si>
  <si>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</si>
  <si>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</si>
  <si>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</si>
  <si>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</si>
  <si>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</si>
  <si>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</si>
  <si>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</si>
  <si>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</si>
  <si>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</si>
  <si>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</si>
  <si>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</si>
  <si>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</si>
  <si>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</si>
  <si>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</si>
  <si>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</si>
  <si>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</si>
  <si>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</si>
  <si>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</si>
  <si>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</si>
  <si>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</si>
  <si>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</si>
  <si>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</si>
  <si>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</si>
  <si>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</si>
  <si>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</si>
  <si>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</si>
  <si>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</si>
  <si>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</si>
  <si>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</si>
  <si>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</si>
  <si>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</si>
  <si>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</si>
  <si>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</si>
  <si>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</si>
  <si>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</si>
  <si>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</si>
  <si>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</si>
  <si>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</si>
  <si>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</si>
  <si>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</si>
  <si>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</si>
  <si>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</si>
  <si>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</si>
  <si>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</si>
  <si>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</si>
  <si>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</si>
  <si>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</si>
  <si>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</si>
  <si>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</si>
  <si>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</si>
  <si>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</si>
  <si>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</si>
  <si>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</si>
  <si>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</si>
  <si>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</si>
  <si>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</si>
  <si>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</si>
  <si>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</si>
  <si>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</si>
  <si>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</si>
  <si>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</si>
  <si>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</si>
  <si>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</si>
  <si>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</si>
  <si>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</si>
  <si>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</si>
  <si>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</si>
  <si>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</si>
  <si>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</si>
  <si>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</si>
  <si>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</si>
  <si>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</si>
  <si>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</si>
  <si>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</si>
  <si>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</si>
  <si>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</si>
  <si>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</si>
  <si>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</si>
  <si>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</si>
  <si>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</si>
  <si>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</si>
  <si>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</si>
  <si>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</si>
  <si>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</si>
  <si>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</si>
  <si>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</si>
  <si>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</si>
  <si>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</si>
  <si>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</si>
  <si>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</si>
  <si>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</si>
  <si>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</si>
  <si>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</si>
  <si>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</si>
  <si>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</si>
  <si>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</si>
  <si>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</si>
  <si>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</si>
  <si>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</si>
  <si>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</si>
  <si>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</si>
  <si>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</si>
  <si>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</si>
  <si>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</si>
  <si>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</si>
  <si>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</si>
  <si>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</si>
  <si>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</si>
  <si>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</si>
  <si>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</si>
  <si>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</si>
  <si>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</si>
  <si>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</si>
  <si>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</si>
  <si>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</si>
  <si>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</si>
  <si>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</si>
  <si>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</si>
  <si>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</si>
  <si>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</si>
  <si>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</si>
  <si>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</si>
  <si>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</si>
  <si>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</si>
  <si>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</si>
  <si>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</si>
  <si>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</si>
  <si>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</si>
  <si>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</si>
  <si>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</si>
  <si>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</si>
  <si>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</si>
  <si>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</si>
  <si>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</si>
  <si>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</si>
  <si>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</si>
  <si>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</si>
  <si>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</si>
  <si>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</si>
  <si>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</si>
  <si>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</si>
  <si>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</si>
  <si>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</si>
  <si>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</si>
  <si>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</si>
  <si>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</si>
  <si>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</si>
  <si>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</si>
  <si>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</si>
  <si>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</si>
  <si>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</si>
  <si>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</si>
  <si>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</si>
  <si>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</si>
  <si>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</si>
  <si>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</si>
  <si>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</si>
  <si>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</si>
  <si>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</si>
  <si>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</si>
  <si>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</si>
  <si>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</si>
  <si>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</si>
  <si>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</si>
  <si>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</si>
  <si>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</si>
  <si>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</si>
  <si>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</si>
  <si>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</si>
  <si>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</si>
  <si>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</si>
  <si>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</si>
  <si>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</si>
  <si>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</si>
  <si>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</si>
  <si>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</si>
  <si>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</si>
  <si>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</si>
  <si>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</si>
  <si>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</si>
  <si>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</si>
  <si>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</si>
  <si>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</si>
  <si>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</si>
  <si>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</si>
  <si>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</si>
  <si>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</si>
  <si>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</si>
  <si>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</si>
  <si>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</si>
  <si>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</si>
  <si>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</si>
  <si>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</si>
  <si>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</si>
  <si>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</si>
  <si>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</si>
  <si>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</si>
  <si>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</si>
  <si>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</si>
  <si>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</si>
  <si>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</si>
  <si>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</si>
  <si>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</si>
  <si>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</si>
  <si>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</si>
  <si>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</si>
  <si>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</si>
  <si>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</si>
  <si>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</si>
  <si>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</si>
  <si>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</si>
  <si>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</si>
  <si>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</si>
  <si>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</si>
  <si>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</si>
  <si>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</si>
  <si>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</si>
  <si>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</si>
  <si>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</si>
  <si>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</si>
  <si>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</si>
  <si>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</si>
  <si>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</si>
  <si>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</si>
  <si>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</si>
  <si>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</si>
  <si>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</si>
  <si>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</si>
  <si>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</si>
  <si>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</si>
  <si>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</si>
  <si>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</si>
  <si>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</si>
  <si>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</si>
  <si>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</si>
  <si>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</si>
  <si>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</si>
  <si>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</si>
  <si>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</si>
  <si>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</si>
  <si>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</si>
  <si>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</si>
  <si>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</si>
  <si>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</si>
  <si>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</si>
  <si>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</si>
  <si>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</si>
  <si>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</si>
  <si>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</si>
  <si>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</si>
  <si>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</si>
  <si>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</si>
  <si>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</si>
  <si>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</si>
  <si>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</si>
  <si>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</si>
  <si>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</si>
  <si>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</si>
  <si>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</si>
  <si>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</si>
  <si>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</si>
  <si>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</si>
  <si>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</si>
  <si>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</si>
  <si>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</si>
  <si>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</si>
  <si>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</si>
  <si>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</si>
  <si>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</si>
  <si>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</si>
  <si>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</si>
  <si>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</si>
  <si>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</si>
  <si>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</si>
  <si>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</si>
  <si>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</si>
  <si>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</si>
  <si>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</si>
  <si>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</si>
  <si>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</si>
  <si>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</si>
  <si>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</si>
  <si>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</si>
  <si>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</si>
  <si>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</si>
  <si>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</si>
  <si>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</si>
  <si>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</si>
  <si>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</si>
  <si>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</si>
  <si>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</si>
  <si>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</si>
  <si>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</si>
  <si>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</si>
  <si>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</si>
  <si>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</si>
  <si>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</si>
  <si>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</si>
  <si>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</si>
  <si>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</si>
  <si>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</si>
  <si>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</si>
  <si>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</si>
  <si>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</si>
  <si>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</si>
  <si>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</si>
  <si>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</si>
  <si>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</si>
  <si>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</si>
  <si>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</si>
  <si>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</si>
  <si>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</si>
  <si>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</si>
  <si>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</si>
  <si>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</si>
  <si>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</si>
  <si>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</si>
  <si>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</si>
  <si>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</si>
  <si>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</si>
  <si>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</si>
  <si>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</si>
  <si>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</si>
  <si>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</si>
  <si>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</si>
  <si>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</si>
  <si>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</si>
  <si>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</si>
  <si>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</si>
  <si>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</si>
  <si>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</si>
  <si>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</si>
  <si>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</si>
  <si>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</si>
  <si>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</si>
  <si>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</si>
  <si>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</si>
  <si>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</si>
  <si>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</si>
  <si>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</si>
  <si>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</si>
  <si>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</si>
  <si>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</si>
  <si>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</si>
  <si>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</si>
  <si>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</si>
  <si>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</si>
  <si>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</si>
  <si>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</si>
  <si>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</si>
  <si>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</si>
  <si>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</si>
  <si>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</si>
  <si>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</si>
  <si>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</si>
  <si>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</si>
  <si>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</si>
  <si>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</si>
  <si>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</si>
  <si>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</si>
  <si>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</si>
  <si>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</si>
  <si>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</si>
  <si>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</si>
  <si>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</si>
  <si>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</si>
  <si>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</si>
  <si>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</si>
  <si>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</si>
  <si>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</si>
  <si>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</si>
  <si>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</si>
  <si>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</si>
  <si>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</si>
  <si>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</si>
  <si>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</si>
  <si>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</si>
  <si>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</si>
  <si>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</si>
  <si>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</si>
  <si>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</si>
  <si>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</si>
  <si>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</si>
  <si>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</si>
  <si>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</si>
  <si>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</si>
  <si>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</si>
  <si>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</si>
  <si>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</si>
  <si>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</si>
  <si>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</si>
  <si>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</si>
  <si>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</si>
  <si>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</si>
  <si>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</si>
  <si>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</si>
  <si>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</si>
  <si>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</si>
  <si>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</si>
  <si>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</si>
  <si>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</si>
  <si>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</si>
  <si>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</si>
  <si>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</si>
  <si>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</si>
  <si>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</si>
  <si>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</si>
  <si>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</si>
  <si>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</si>
  <si>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</si>
  <si>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</si>
  <si>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</si>
  <si>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</si>
  <si>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</si>
  <si>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</si>
  <si>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</si>
  <si>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</si>
  <si>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</si>
  <si>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</si>
  <si>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</si>
  <si>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</si>
  <si>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</si>
  <si>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</si>
  <si>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</si>
  <si>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</si>
  <si>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</si>
  <si>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</si>
  <si>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</si>
  <si>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</si>
  <si>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</si>
  <si>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</si>
  <si>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</si>
  <si>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</si>
  <si>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</si>
  <si>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</si>
  <si>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</si>
  <si>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</si>
  <si>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</si>
  <si>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</si>
  <si>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</si>
  <si>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</si>
  <si>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</si>
  <si>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</si>
  <si>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</si>
  <si>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</si>
  <si>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</si>
  <si>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</si>
  <si>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</si>
  <si>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</si>
  <si>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</si>
  <si>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</si>
  <si>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</si>
  <si>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</si>
  <si>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</si>
  <si>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</si>
  <si>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</si>
  <si>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</si>
  <si>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</si>
  <si>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</si>
  <si>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</si>
  <si>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</si>
  <si>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</si>
  <si>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</si>
  <si>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</si>
  <si>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</si>
  <si>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</si>
  <si>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</si>
  <si>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</si>
  <si>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</si>
  <si>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</si>
  <si>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</si>
  <si>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</si>
  <si>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</si>
  <si>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</si>
  <si>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</si>
  <si>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</si>
  <si>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</si>
  <si>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</si>
  <si>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</si>
  <si>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</si>
  <si>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</si>
  <si>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</si>
  <si>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</si>
  <si>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</si>
  <si>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</si>
  <si>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</si>
  <si>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</si>
  <si>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</si>
  <si>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</si>
  <si>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</si>
  <si>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</si>
  <si>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</si>
  <si>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</si>
  <si>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</si>
  <si>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</si>
  <si>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</si>
  <si>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</si>
  <si>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</si>
  <si>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</si>
  <si>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</si>
  <si>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</si>
  <si>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</si>
  <si>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</si>
  <si>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</si>
  <si>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</si>
  <si>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</si>
  <si>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</si>
  <si>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</si>
  <si>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</si>
  <si>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</si>
  <si>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</si>
  <si>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</si>
  <si>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</si>
  <si>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</si>
  <si>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</si>
  <si>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</si>
  <si>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</si>
  <si>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</si>
  <si>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</si>
  <si>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</si>
  <si>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</si>
  <si>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</si>
  <si>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</si>
  <si>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</si>
  <si>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</si>
  <si>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</si>
  <si>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</si>
  <si>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</si>
  <si>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</si>
  <si>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</si>
  <si>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</si>
  <si>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</si>
  <si>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</si>
  <si>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</si>
  <si>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</si>
  <si>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</si>
  <si>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</si>
  <si>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</si>
  <si>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</si>
  <si>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</si>
  <si>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</si>
  <si>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</si>
  <si>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</si>
  <si>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</si>
  <si>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</si>
  <si>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</si>
  <si>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</si>
  <si>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</si>
  <si>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</si>
  <si>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</si>
  <si>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</si>
  <si>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</si>
  <si>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</si>
  <si>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</si>
  <si>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</si>
  <si>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</si>
  <si>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</si>
  <si>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</si>
  <si>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</si>
  <si>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</si>
  <si>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</si>
  <si>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</si>
  <si>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</si>
  <si>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</si>
  <si>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</si>
  <si>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</si>
  <si>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</si>
  <si>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</si>
  <si>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</si>
  <si>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</si>
  <si>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</si>
  <si>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</si>
  <si>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</si>
  <si>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</si>
  <si>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</si>
  <si>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</si>
  <si>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</si>
  <si>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</si>
  <si>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</si>
  <si>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</si>
  <si>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</si>
  <si>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</si>
  <si>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</si>
  <si>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</si>
  <si>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</si>
  <si>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</si>
  <si>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</si>
  <si>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</si>
  <si>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</si>
  <si>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</si>
  <si>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</si>
  <si>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</si>
  <si>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</si>
  <si>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</si>
  <si>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</si>
  <si>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</si>
  <si>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</si>
  <si>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</si>
  <si>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</si>
  <si>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</si>
  <si>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</si>
  <si>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</si>
  <si>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</si>
  <si>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</si>
  <si>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</si>
  <si>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</si>
  <si>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</si>
  <si>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</si>
  <si>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</si>
  <si>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</si>
  <si>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</si>
  <si>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</si>
  <si>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</si>
  <si>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</si>
  <si>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</si>
  <si>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</si>
  <si>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</si>
  <si>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</si>
  <si>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</si>
  <si>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</si>
  <si>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</si>
  <si>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</si>
  <si>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</si>
  <si>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</si>
  <si>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</si>
  <si>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</si>
  <si>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</si>
  <si>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</si>
  <si>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</si>
  <si>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</si>
  <si>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</si>
  <si>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</si>
  <si>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</si>
  <si>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</si>
  <si>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</si>
  <si>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</si>
  <si>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</si>
  <si>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</si>
  <si>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</si>
  <si>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</si>
  <si>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</si>
  <si>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</si>
  <si>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</si>
  <si>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</si>
  <si>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</si>
  <si>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</si>
  <si>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</si>
  <si>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</si>
  <si>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</si>
  <si>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</si>
  <si>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</si>
  <si>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</si>
  <si>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</si>
  <si>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</si>
  <si>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</si>
  <si>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</si>
  <si>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</si>
  <si>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</si>
  <si>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</si>
  <si>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</si>
  <si>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</si>
  <si>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</si>
  <si>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</si>
  <si>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</si>
  <si>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</si>
  <si>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</si>
  <si>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</si>
  <si>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</si>
  <si>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</si>
  <si>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</si>
  <si>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</si>
  <si>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</si>
  <si>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</si>
  <si>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</si>
  <si>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</si>
  <si>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</si>
  <si>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</si>
  <si>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</si>
  <si>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</si>
  <si>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</si>
  <si>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</si>
  <si>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</si>
  <si>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</si>
  <si>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</si>
  <si>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</si>
  <si>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</si>
  <si>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</si>
  <si>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</si>
  <si>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</si>
  <si>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</si>
  <si>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</si>
  <si>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</si>
  <si>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</si>
  <si>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</si>
  <si>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</si>
  <si>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</si>
  <si>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</si>
  <si>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</si>
  <si>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</si>
  <si>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</si>
  <si>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</si>
  <si>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</si>
  <si>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</si>
  <si>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</si>
  <si>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</si>
  <si>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</si>
  <si>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</si>
  <si>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</si>
  <si>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</si>
  <si>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</si>
  <si>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</si>
  <si>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</si>
  <si>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</si>
  <si>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</si>
  <si>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</si>
  <si>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</si>
  <si>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</si>
  <si>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</si>
  <si>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</si>
  <si>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</si>
  <si>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</si>
  <si>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</si>
  <si>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</si>
  <si>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</si>
  <si>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</si>
  <si>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</si>
  <si>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</si>
  <si>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</si>
  <si>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</si>
  <si>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</si>
  <si>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</si>
  <si>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</si>
  <si>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</si>
  <si>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</si>
  <si>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</si>
  <si>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</si>
  <si>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</si>
  <si>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</si>
  <si>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</si>
  <si>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</si>
  <si>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</si>
  <si>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</si>
  <si>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</si>
  <si>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</si>
  <si>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</si>
  <si>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</si>
  <si>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</si>
  <si>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</si>
  <si>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</si>
  <si>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</si>
  <si>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</si>
  <si>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</si>
  <si>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</si>
  <si>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</si>
  <si>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</si>
  <si>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</si>
  <si>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</si>
  <si>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</si>
  <si>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</si>
  <si>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</si>
  <si>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</si>
  <si>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</si>
  <si>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</si>
  <si>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</si>
  <si>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</si>
  <si>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</si>
  <si>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</si>
  <si>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</si>
  <si>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</si>
  <si>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</si>
  <si>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</si>
  <si>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</si>
  <si>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</si>
  <si>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</si>
  <si>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</si>
  <si>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</si>
  <si>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</si>
  <si>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</si>
  <si>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</si>
  <si>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</si>
  <si>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</si>
  <si>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</si>
  <si>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</si>
  <si>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</si>
  <si>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</si>
  <si>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</si>
  <si>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</si>
  <si>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</si>
  <si>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</si>
  <si>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</si>
  <si>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</si>
  <si>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</si>
  <si>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</si>
  <si>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</si>
  <si>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</si>
  <si>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</si>
  <si>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</si>
  <si>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</si>
  <si>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</si>
  <si>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</si>
  <si>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</si>
  <si>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</si>
  <si>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</si>
  <si>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</si>
  <si>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</si>
  <si>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</si>
  <si>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</si>
  <si>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</si>
  <si>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</si>
  <si>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</si>
  <si>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</si>
  <si>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</si>
  <si>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</si>
  <si>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</si>
  <si>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</si>
  <si>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</si>
  <si>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</si>
  <si>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</si>
  <si>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</si>
  <si>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</si>
  <si>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</si>
  <si>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</si>
  <si>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</si>
  <si>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</si>
  <si>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</si>
  <si>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</si>
  <si>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</si>
  <si>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</si>
  <si>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</si>
  <si>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</si>
  <si>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</si>
  <si>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</si>
  <si>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</si>
  <si>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</si>
  <si>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</si>
  <si>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</si>
  <si>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</si>
  <si>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</si>
  <si>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</si>
  <si>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</si>
  <si>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</si>
  <si>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</si>
  <si>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</si>
  <si>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</si>
  <si>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</si>
  <si>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</si>
  <si>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</si>
  <si>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</si>
  <si>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</si>
  <si>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</si>
  <si>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</si>
  <si>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</si>
  <si>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</si>
  <si>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</si>
  <si>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</si>
  <si>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</si>
  <si>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</si>
  <si>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</si>
  <si>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</si>
  <si>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</si>
  <si>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</si>
  <si>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</si>
  <si>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</si>
  <si>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</si>
  <si>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</si>
  <si>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</si>
  <si>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</si>
  <si>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</si>
  <si>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</si>
  <si>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</si>
  <si>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</si>
  <si>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</si>
  <si>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</si>
  <si>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</si>
  <si>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</si>
  <si>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</si>
  <si>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</si>
  <si>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</si>
  <si>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</si>
  <si>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</si>
  <si>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</si>
  <si>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</si>
  <si>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</si>
  <si>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</si>
  <si>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</si>
  <si>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</si>
  <si>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</si>
  <si>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</si>
  <si>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</si>
  <si>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</si>
  <si>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</si>
  <si>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</si>
  <si>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</si>
  <si>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</si>
  <si>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</si>
  <si>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</si>
  <si>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</si>
  <si>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</si>
  <si>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</si>
  <si>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</si>
  <si>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</si>
  <si>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</si>
  <si>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</si>
  <si>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</si>
  <si>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</si>
  <si>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</si>
  <si>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</si>
  <si>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</si>
  <si>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</si>
  <si>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</si>
  <si>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</si>
  <si>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</si>
  <si>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</si>
  <si>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</si>
  <si>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</si>
  <si>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</si>
  <si>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</si>
  <si>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</si>
  <si>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</si>
  <si>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</si>
  <si>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</si>
  <si>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</si>
  <si>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</si>
  <si>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</si>
  <si>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</si>
  <si>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</si>
  <si>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</si>
  <si>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</si>
  <si>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</si>
  <si>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</si>
  <si>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</si>
  <si>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</si>
  <si>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</si>
  <si>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</si>
  <si>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</si>
  <si>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</si>
  <si>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</si>
  <si>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</si>
  <si>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</si>
  <si>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</si>
  <si>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</si>
  <si>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</si>
  <si>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</si>
  <si>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</si>
  <si>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</si>
  <si>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</si>
  <si>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</si>
  <si>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</si>
  <si>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</si>
  <si>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</si>
  <si>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</si>
  <si>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</si>
  <si>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</si>
  <si>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</si>
  <si>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</si>
  <si>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</si>
  <si>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</si>
  <si>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</si>
  <si>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</si>
  <si>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</si>
  <si>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</si>
  <si>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</si>
  <si>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</si>
  <si>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</si>
  <si>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</si>
  <si>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</si>
  <si>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</si>
  <si>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</si>
  <si>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</si>
  <si>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</si>
  <si>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</si>
  <si>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</si>
  <si>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</si>
  <si>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</si>
  <si>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</si>
  <si>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</si>
  <si>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</si>
  <si>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</si>
  <si>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</si>
  <si>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</si>
  <si>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</si>
  <si>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</si>
  <si>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</si>
  <si>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</si>
  <si>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</si>
  <si>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</si>
  <si>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</si>
  <si>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</si>
  <si>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</si>
  <si>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</si>
  <si>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</si>
  <si>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</si>
  <si>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</si>
  <si>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</si>
  <si>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</si>
  <si>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</si>
  <si>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</si>
  <si>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</si>
  <si>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</si>
  <si>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</si>
  <si>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</si>
  <si>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</si>
  <si>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</si>
  <si>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</si>
  <si>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</si>
  <si>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</si>
  <si>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</si>
  <si>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</si>
  <si>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</si>
  <si>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</si>
  <si>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</si>
  <si>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</si>
  <si>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</si>
  <si>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</si>
  <si>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</si>
  <si>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</si>
  <si>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</si>
  <si>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</si>
  <si>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</si>
  <si>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</si>
  <si>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</si>
  <si>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</si>
  <si>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</si>
  <si>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</si>
  <si>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</si>
  <si>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</si>
  <si>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</si>
  <si>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</si>
  <si>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</si>
  <si>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</si>
  <si>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</si>
  <si>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</si>
  <si>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</si>
  <si>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</si>
  <si>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</si>
  <si>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</si>
  <si>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</si>
  <si>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</si>
  <si>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</si>
  <si>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</si>
  <si>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</si>
  <si>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</si>
  <si>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</si>
  <si>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</si>
  <si>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</si>
  <si>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</si>
  <si>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</si>
  <si>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</si>
  <si>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</si>
  <si>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</si>
  <si>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</si>
  <si>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</si>
  <si>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</si>
  <si>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</si>
  <si>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</si>
  <si>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</si>
  <si>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</si>
  <si>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</si>
  <si>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</si>
  <si>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</si>
  <si>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</si>
  <si>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</si>
  <si>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</si>
  <si>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</si>
  <si>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</si>
  <si>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</si>
  <si>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</si>
  <si>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</si>
  <si>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</si>
  <si>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</si>
  <si>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</si>
  <si>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</si>
  <si>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</si>
  <si>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</si>
  <si>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</si>
  <si>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</si>
  <si>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</si>
  <si>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</si>
  <si>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</si>
  <si>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</si>
  <si>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</si>
  <si>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</si>
  <si>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</si>
  <si>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</si>
  <si>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</si>
  <si>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</si>
  <si>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</si>
  <si>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</si>
  <si>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</si>
  <si>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</si>
  <si>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</si>
  <si>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</si>
  <si>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</si>
  <si>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</si>
  <si>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</si>
  <si>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</si>
  <si>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</si>
  <si>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</si>
  <si>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</si>
  <si>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</si>
  <si>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</si>
  <si>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</si>
  <si>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</si>
  <si>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</si>
  <si>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</si>
  <si>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</si>
  <si>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</si>
  <si>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</si>
  <si>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</si>
  <si>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</si>
  <si>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</si>
  <si>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</si>
  <si>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</si>
  <si>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</si>
  <si>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</si>
  <si>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</si>
  <si>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</si>
  <si>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</si>
  <si>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</si>
  <si>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</si>
  <si>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</si>
  <si>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</si>
  <si>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</si>
  <si>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</si>
  <si>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</si>
  <si>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</si>
  <si>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</si>
  <si>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</si>
  <si>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</si>
  <si>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</si>
  <si>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</si>
  <si>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</si>
  <si>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</si>
  <si>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</si>
  <si>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</si>
  <si>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</si>
  <si>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</si>
  <si>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</si>
  <si>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</si>
  <si>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</si>
  <si>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</si>
  <si>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</si>
  <si>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</si>
  <si>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</si>
  <si>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</si>
  <si>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</si>
  <si>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</si>
  <si>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</si>
  <si>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</si>
  <si>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</si>
  <si>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</si>
  <si>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</si>
  <si>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</si>
  <si>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</si>
  <si>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</si>
  <si>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</si>
  <si>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</si>
  <si>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</si>
  <si>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</si>
  <si>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</si>
  <si>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</si>
  <si>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</si>
  <si>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</si>
  <si>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</si>
  <si>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</si>
  <si>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</si>
  <si>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</si>
  <si>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</si>
  <si>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</si>
  <si>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</si>
  <si>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</si>
  <si>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</si>
  <si>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</si>
  <si>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</si>
  <si>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</si>
  <si>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</si>
  <si>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</si>
  <si>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</si>
  <si>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</si>
  <si>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</si>
  <si>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</si>
  <si>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</si>
  <si>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</si>
  <si>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</si>
  <si>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</si>
  <si>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</si>
  <si>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</si>
  <si>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</si>
  <si>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</si>
  <si>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</si>
  <si>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</si>
  <si>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</si>
  <si>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</si>
  <si>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</si>
  <si>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</si>
  <si>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</si>
  <si>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</si>
  <si>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</si>
  <si>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</si>
  <si>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</si>
  <si>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</si>
  <si>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</si>
  <si>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</si>
  <si>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</si>
  <si>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</si>
  <si>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</si>
  <si>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</si>
  <si>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</si>
  <si>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</si>
  <si>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</si>
  <si>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</si>
  <si>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</si>
  <si>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</si>
  <si>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</si>
  <si>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</si>
  <si>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</si>
  <si>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</si>
  <si>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</si>
  <si>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</si>
  <si>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</si>
  <si>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</si>
  <si>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</si>
  <si>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</si>
  <si>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</si>
  <si>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</si>
  <si>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</si>
  <si>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</si>
  <si>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</si>
  <si>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</si>
  <si>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</si>
  <si>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</si>
  <si>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</si>
  <si>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</si>
  <si>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</si>
  <si>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</si>
  <si>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</si>
  <si>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</si>
  <si>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</si>
  <si>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</si>
  <si>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</si>
  <si>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</si>
  <si>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</si>
  <si>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</si>
  <si>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</si>
  <si>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</si>
  <si>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</si>
  <si>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</si>
  <si>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</si>
  <si>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</si>
  <si>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</si>
  <si>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</si>
  <si>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</si>
  <si>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</si>
  <si>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</si>
  <si>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</si>
  <si>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</si>
  <si>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</si>
  <si>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</si>
  <si>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</si>
  <si>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</si>
  <si>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</si>
  <si>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</si>
  <si>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</si>
  <si>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</si>
  <si>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</si>
  <si>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</si>
  <si>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</si>
  <si>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</si>
  <si>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</si>
  <si>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</si>
  <si>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</si>
  <si>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</si>
  <si>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</si>
  <si>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</si>
  <si>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</si>
  <si>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</si>
  <si>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</si>
  <si>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</si>
  <si>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</si>
  <si>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</si>
  <si>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</si>
  <si>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</si>
  <si>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</si>
  <si>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</si>
  <si>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</si>
  <si>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</si>
  <si>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</si>
  <si>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</si>
  <si>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</si>
  <si>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</si>
  <si>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</si>
  <si>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</si>
  <si>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</si>
  <si>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</si>
  <si>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</si>
  <si>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</si>
  <si>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</si>
  <si>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</si>
  <si>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</si>
  <si>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</si>
  <si>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</si>
  <si>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</si>
  <si>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</si>
  <si>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</si>
  <si>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</si>
  <si>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</si>
  <si>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</si>
  <si>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</si>
  <si>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</si>
  <si>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</si>
  <si>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</si>
  <si>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</si>
  <si>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</si>
  <si>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</si>
  <si>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</si>
  <si>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</si>
  <si>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</si>
  <si>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</si>
  <si>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</si>
  <si>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</si>
  <si>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</si>
  <si>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</si>
  <si>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</si>
  <si>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</si>
  <si>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</si>
  <si>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</si>
  <si>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</si>
  <si>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</si>
  <si>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</si>
  <si>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</si>
  <si>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</si>
  <si>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</si>
  <si>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</si>
  <si>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</si>
  <si>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</si>
  <si>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</si>
  <si>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</si>
  <si>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</si>
  <si>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</si>
  <si>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</si>
  <si>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</si>
  <si>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</si>
  <si>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</si>
  <si>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</si>
  <si>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</si>
  <si>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</si>
  <si>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</si>
  <si>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</si>
  <si>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</si>
  <si>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</si>
  <si>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</si>
  <si>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</si>
  <si>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</si>
  <si>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</si>
  <si>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</si>
  <si>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</si>
  <si>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</si>
  <si>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</si>
  <si>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</si>
  <si>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</si>
  <si>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</si>
  <si>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</si>
  <si>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</si>
  <si>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</si>
  <si>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</si>
  <si>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</si>
  <si>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</si>
  <si>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</si>
  <si>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</si>
  <si>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</si>
  <si>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</si>
  <si>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</si>
  <si>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</si>
  <si>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</si>
  <si>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</si>
  <si>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</si>
  <si>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</si>
  <si>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</si>
  <si>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</si>
  <si>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</si>
  <si>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</si>
  <si>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</si>
  <si>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</si>
  <si>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</si>
  <si>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</si>
  <si>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</si>
  <si>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</si>
  <si>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</si>
  <si>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</si>
  <si>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</si>
  <si>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</si>
  <si>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</si>
  <si>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</si>
  <si>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</si>
  <si>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</si>
  <si>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</si>
  <si>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</si>
  <si>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</si>
  <si>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</si>
  <si>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</si>
  <si>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</si>
  <si>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</si>
  <si>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</si>
  <si>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</si>
  <si>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</si>
  <si>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</si>
  <si>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</si>
  <si>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</si>
  <si>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</si>
  <si>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</si>
  <si>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</si>
  <si>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</si>
  <si>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</si>
  <si>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</si>
  <si>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</si>
  <si>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</si>
  <si>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</si>
  <si>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</si>
  <si>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</si>
  <si>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</si>
  <si>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</si>
  <si>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</si>
  <si>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</si>
  <si>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</si>
  <si>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</si>
  <si>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</si>
  <si>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</si>
  <si>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</si>
  <si>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</si>
  <si>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</si>
  <si>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</si>
  <si>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</si>
  <si>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</si>
  <si>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</si>
  <si>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</si>
  <si>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</si>
  <si>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</si>
  <si>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</si>
  <si>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</si>
  <si>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</si>
  <si>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</si>
  <si>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</si>
  <si>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</si>
  <si>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</si>
  <si>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</si>
  <si>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</si>
  <si>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</si>
  <si>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</si>
  <si>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</si>
  <si>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</si>
  <si>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</si>
  <si>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</si>
  <si>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</si>
  <si>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</si>
  <si>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</si>
  <si>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</si>
  <si>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</si>
  <si>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</si>
  <si>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</si>
  <si>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</si>
  <si>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</si>
  <si>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</si>
  <si>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</si>
  <si>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</si>
  <si>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</si>
  <si>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</si>
  <si>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</si>
  <si>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</si>
  <si>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</si>
  <si>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</si>
  <si>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</si>
  <si>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</si>
  <si>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</si>
  <si>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</si>
  <si>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</si>
  <si>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</si>
  <si>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</si>
  <si>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</si>
  <si>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</si>
  <si>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</si>
  <si>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</si>
  <si>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</si>
  <si>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</si>
  <si>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</si>
  <si>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</si>
  <si>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</si>
  <si>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</si>
  <si>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</si>
  <si>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</si>
  <si>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</si>
  <si>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</si>
  <si>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</si>
  <si>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</si>
  <si>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</si>
  <si>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</si>
  <si>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</si>
  <si>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</si>
  <si>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</si>
  <si>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</si>
  <si>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</si>
  <si>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</si>
  <si>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</si>
  <si>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</si>
  <si>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</si>
  <si>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</si>
  <si>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</si>
  <si>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</si>
  <si>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</si>
  <si>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</si>
  <si>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</si>
  <si>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</si>
  <si>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</si>
  <si>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</si>
  <si>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</si>
  <si>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</si>
  <si>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</si>
  <si>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</si>
  <si>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</si>
  <si>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</si>
  <si>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</si>
  <si>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</si>
  <si>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</si>
  <si>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</si>
  <si>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</si>
  <si>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</si>
  <si>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</si>
  <si>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</si>
  <si>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</si>
  <si>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</si>
  <si>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</si>
  <si>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</si>
  <si>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</si>
  <si>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</si>
  <si>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</si>
  <si>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</si>
  <si>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</si>
  <si>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</si>
  <si>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</si>
  <si>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</si>
  <si>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</si>
  <si>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</si>
  <si>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</si>
  <si>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</si>
  <si>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</si>
  <si>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</si>
  <si>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</si>
  <si>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</si>
  <si>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</si>
  <si>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</si>
  <si>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</si>
  <si>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</si>
  <si>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</si>
  <si>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</si>
  <si>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</si>
  <si>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</si>
  <si>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</si>
  <si>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</si>
  <si>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</si>
  <si>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</si>
  <si>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</si>
  <si>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</si>
  <si>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</si>
  <si>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</si>
  <si>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</si>
  <si>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</si>
  <si>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</si>
  <si>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</si>
  <si>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</si>
  <si>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</si>
  <si>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</si>
  <si>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</si>
  <si>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</si>
  <si>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</si>
  <si>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</si>
  <si>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</si>
  <si>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</si>
  <si>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</si>
  <si>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</si>
  <si>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</si>
  <si>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</si>
  <si>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</si>
  <si>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</si>
  <si>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</si>
  <si>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</si>
  <si>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</si>
  <si>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</si>
  <si>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</si>
  <si>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</si>
  <si>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</si>
  <si>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</si>
  <si>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</si>
  <si>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</si>
  <si>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</si>
  <si>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</si>
  <si>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</si>
  <si>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</si>
  <si>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</si>
  <si>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</si>
  <si>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</si>
  <si>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</si>
  <si>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</si>
  <si>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</si>
  <si>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</si>
  <si>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</si>
  <si>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</si>
  <si>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</si>
  <si>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</si>
  <si>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</si>
  <si>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</si>
  <si>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</si>
  <si>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</si>
  <si>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</si>
  <si>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</si>
  <si>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</si>
  <si>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</si>
  <si>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</si>
  <si>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</si>
  <si>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</si>
  <si>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</si>
  <si>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</si>
  <si>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</si>
  <si>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</si>
  <si>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</si>
  <si>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</si>
  <si>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</si>
  <si>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</si>
  <si>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</si>
  <si>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</si>
  <si>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</si>
  <si>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</si>
  <si>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</si>
  <si>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</si>
  <si>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</si>
  <si>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</si>
  <si>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</si>
  <si>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</si>
  <si>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</si>
  <si>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</si>
  <si>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</si>
  <si>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</si>
  <si>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</si>
  <si>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</si>
  <si>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</si>
  <si>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</si>
  <si>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</si>
  <si>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</si>
  <si>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</si>
  <si>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</si>
  <si>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</si>
  <si>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</si>
  <si>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</si>
  <si>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</si>
  <si>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</si>
  <si>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</si>
  <si>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</si>
  <si>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</si>
  <si>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</si>
  <si>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</si>
  <si>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</si>
  <si>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</si>
  <si>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</si>
  <si>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</si>
  <si>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</si>
  <si>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</si>
  <si>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</si>
  <si>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</si>
  <si>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</si>
  <si>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</si>
  <si>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</si>
  <si>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</si>
  <si>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</si>
  <si>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</si>
  <si>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</si>
  <si>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</si>
  <si>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</si>
  <si>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</si>
  <si>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</si>
  <si>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</si>
  <si>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</si>
  <si>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</si>
  <si>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</si>
  <si>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</si>
  <si>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</si>
  <si>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</si>
  <si>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</si>
  <si>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</si>
  <si>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</si>
  <si>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</si>
  <si>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</si>
  <si>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</si>
  <si>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</si>
  <si>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</si>
  <si>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</si>
  <si>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</si>
  <si>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</si>
  <si>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</si>
  <si>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</si>
  <si>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</si>
  <si>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</si>
  <si>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</si>
  <si>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</si>
  <si>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</si>
  <si>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</si>
  <si>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</si>
  <si>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</si>
  <si>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</si>
  <si>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</si>
  <si>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</si>
  <si>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</si>
  <si>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</si>
  <si>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</si>
  <si>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</si>
  <si>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</si>
  <si>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</si>
  <si>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</si>
  <si>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</si>
  <si>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</si>
  <si>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</si>
  <si>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</si>
  <si>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</si>
  <si>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</si>
  <si>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</si>
  <si>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</si>
  <si>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</si>
  <si>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</si>
  <si>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</si>
  <si>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</si>
  <si>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</si>
  <si>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</si>
  <si>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</si>
  <si>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</si>
  <si>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</si>
  <si>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</si>
  <si>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</si>
  <si>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</si>
  <si>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</si>
  <si>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</si>
  <si>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</si>
  <si>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</si>
  <si>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</si>
  <si>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</si>
  <si>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</si>
  <si>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</si>
  <si>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</si>
  <si>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</si>
  <si>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</si>
  <si>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</si>
  <si>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</si>
  <si>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</si>
  <si>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</si>
  <si>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</si>
  <si>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</si>
  <si>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</si>
  <si>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</si>
  <si>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</si>
  <si>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</si>
  <si>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</si>
  <si>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</si>
  <si>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</si>
  <si>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</si>
  <si>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</si>
  <si>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</si>
  <si>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</si>
  <si>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</si>
  <si>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</si>
  <si>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</si>
  <si>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</si>
  <si>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</si>
  <si>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</si>
  <si>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</si>
  <si>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</si>
  <si>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</si>
  <si>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</si>
  <si>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</si>
  <si>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</si>
  <si>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</si>
  <si>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</si>
  <si>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</si>
  <si>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</si>
  <si>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</si>
  <si>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</si>
  <si>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</si>
  <si>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</si>
  <si>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</si>
  <si>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</si>
  <si>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</si>
  <si>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</si>
  <si>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</si>
  <si>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</si>
  <si>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</si>
  <si>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</si>
  <si>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</si>
  <si>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</si>
  <si>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</si>
  <si>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</si>
  <si>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</si>
  <si>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</si>
  <si>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</si>
  <si>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</si>
  <si>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</si>
  <si>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</si>
  <si>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</si>
  <si>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</si>
  <si>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</si>
  <si>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</si>
  <si>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</si>
  <si>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</si>
  <si>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</si>
  <si>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</si>
  <si>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</si>
  <si>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</si>
  <si>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</si>
  <si>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</si>
  <si>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</si>
  <si>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</si>
  <si>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</si>
  <si>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</si>
  <si>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</si>
  <si>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</si>
  <si>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</si>
  <si>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</si>
  <si>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</si>
  <si>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</si>
  <si>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</si>
  <si>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</si>
  <si>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</si>
  <si>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</si>
  <si>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</si>
  <si>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</si>
  <si>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</si>
  <si>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</si>
  <si>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</si>
  <si>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</si>
  <si>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</si>
  <si>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</si>
  <si>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</si>
  <si>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</si>
  <si>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</si>
  <si>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</si>
  <si>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</si>
  <si>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</si>
  <si>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</si>
  <si>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</si>
  <si>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</si>
  <si>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</si>
  <si>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</si>
  <si>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</si>
  <si>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</si>
  <si>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</si>
  <si>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</si>
  <si>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</si>
  <si>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</si>
  <si>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</si>
  <si>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</si>
  <si>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</si>
  <si>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</si>
  <si>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</si>
  <si>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</si>
  <si>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</si>
  <si>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</si>
  <si>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</si>
  <si>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</si>
  <si>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</si>
  <si>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</si>
  <si>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</si>
  <si>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</si>
  <si>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</si>
  <si>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</si>
  <si>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</si>
  <si>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</si>
  <si>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</si>
  <si>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</si>
  <si>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</si>
  <si>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</si>
  <si>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</si>
  <si>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</si>
  <si>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</si>
  <si>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</si>
  <si>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</si>
  <si>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</si>
  <si>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</si>
  <si>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</si>
  <si>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</si>
  <si>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</si>
  <si>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</si>
  <si>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</si>
  <si>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</si>
  <si>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</si>
  <si>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</si>
  <si>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</si>
  <si>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</si>
  <si>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</si>
  <si>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</si>
  <si>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</si>
  <si>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</si>
  <si>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</si>
  <si>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</si>
  <si>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</si>
  <si>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</si>
  <si>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</si>
  <si>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</si>
  <si>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</si>
  <si>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</si>
  <si>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</si>
  <si>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</si>
  <si>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</si>
  <si>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</si>
  <si>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</si>
  <si>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</si>
  <si>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</si>
  <si>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</si>
  <si>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</si>
  <si>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</si>
  <si>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</si>
  <si>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</si>
  <si>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</si>
  <si>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</si>
  <si>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</si>
  <si>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</si>
  <si>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</si>
  <si>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</si>
  <si>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</si>
  <si>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</si>
  <si>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</si>
  <si>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</si>
  <si>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</si>
  <si>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</si>
  <si>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</si>
  <si>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</si>
  <si>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</si>
  <si>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</si>
  <si>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</si>
  <si>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</si>
  <si>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</si>
  <si>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</si>
  <si>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</si>
  <si>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</si>
  <si>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</si>
  <si>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</si>
  <si>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</si>
  <si>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</si>
  <si>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</si>
  <si>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</si>
  <si>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</si>
  <si>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</si>
  <si>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</si>
  <si>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</si>
  <si>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</si>
  <si>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</si>
  <si>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</si>
  <si>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</si>
  <si>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</si>
  <si>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</si>
  <si>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</si>
  <si>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</si>
  <si>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</si>
  <si>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</si>
  <si>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</si>
  <si>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</si>
  <si>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</si>
  <si>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</si>
  <si>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</si>
  <si>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</si>
  <si>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</si>
  <si>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</si>
  <si>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</si>
  <si>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</si>
  <si>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</si>
  <si>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</si>
  <si>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</si>
  <si>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</si>
  <si>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</si>
  <si>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</si>
  <si>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</si>
  <si>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</si>
  <si>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</si>
  <si>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</si>
  <si>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</si>
  <si>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</si>
  <si>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</si>
  <si>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</si>
  <si>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</si>
  <si>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</si>
  <si>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</si>
  <si>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</si>
  <si>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</si>
  <si>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</si>
  <si>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</si>
  <si>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</si>
  <si>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</si>
  <si>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</si>
  <si>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</si>
  <si>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</si>
  <si>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</si>
  <si>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</si>
  <si>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</si>
  <si>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</si>
  <si>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</si>
  <si>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</si>
  <si>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</si>
  <si>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</si>
  <si>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</si>
  <si>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</si>
  <si>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</si>
  <si>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</si>
  <si>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</si>
  <si>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</si>
  <si>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</si>
  <si>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</si>
  <si>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</si>
  <si>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</si>
  <si>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</si>
  <si>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</si>
  <si>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</si>
  <si>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</si>
  <si>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</si>
  <si>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</si>
  <si>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</si>
  <si>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</si>
  <si>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</si>
  <si>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</si>
  <si>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</si>
  <si>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</si>
  <si>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</si>
  <si>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</si>
  <si>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</si>
  <si>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</si>
  <si>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</si>
  <si>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</si>
  <si>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</si>
  <si>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</si>
  <si>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</si>
  <si>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</si>
  <si>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</si>
  <si>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</si>
  <si>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</si>
  <si>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</si>
  <si>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</si>
  <si>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</si>
  <si>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</si>
  <si>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</si>
  <si>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</si>
  <si>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</si>
  <si>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</si>
  <si>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</si>
  <si>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</si>
  <si>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</si>
  <si>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</si>
  <si>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</si>
  <si>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</si>
  <si>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</si>
  <si>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</si>
  <si>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</si>
  <si>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</si>
  <si>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</si>
  <si>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</si>
  <si>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</si>
  <si>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</si>
  <si>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</si>
  <si>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</si>
  <si>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</si>
  <si>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</si>
  <si>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</si>
  <si>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</si>
  <si>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</si>
  <si>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</si>
  <si>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</si>
  <si>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</si>
  <si>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</si>
  <si>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</si>
  <si>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</si>
  <si>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</si>
  <si>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</si>
  <si>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</si>
  <si>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</si>
  <si>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</si>
  <si>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</si>
  <si>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</si>
  <si>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</si>
  <si>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</si>
  <si>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</si>
  <si>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</si>
  <si>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</si>
  <si>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</si>
  <si>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</si>
  <si>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</si>
  <si>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</si>
  <si>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</si>
  <si>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</si>
  <si>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</si>
  <si>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</si>
  <si>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</si>
  <si>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</si>
  <si>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</si>
  <si>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</si>
  <si>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</si>
  <si>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</si>
  <si>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</si>
  <si>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</si>
  <si>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</si>
  <si>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</si>
  <si>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</si>
  <si>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</si>
  <si>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</si>
  <si>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</si>
  <si>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</si>
  <si>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</si>
  <si>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</si>
  <si>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</si>
  <si>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</si>
  <si>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</si>
  <si>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</si>
  <si>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</si>
  <si>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</si>
  <si>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</si>
  <si>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</si>
  <si>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</si>
  <si>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</si>
  <si>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</si>
  <si>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</si>
  <si>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</si>
  <si>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</si>
  <si>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</si>
  <si>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</si>
  <si>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</si>
  <si>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</si>
  <si>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</si>
  <si>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</si>
  <si>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</si>
  <si>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</si>
  <si>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</si>
  <si>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</si>
  <si>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</si>
  <si>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</si>
  <si>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</si>
  <si>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</si>
  <si>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</si>
  <si>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</si>
  <si>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</si>
  <si>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</si>
  <si>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</si>
  <si>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</si>
  <si>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</si>
  <si>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</si>
  <si>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</si>
  <si>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</si>
  <si>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</si>
  <si>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</si>
  <si>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</si>
  <si>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</si>
  <si>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</si>
  <si>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</si>
  <si>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</si>
  <si>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</si>
  <si>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</si>
  <si>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</si>
  <si>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</si>
  <si>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</si>
  <si>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</si>
  <si>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</si>
  <si>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</si>
  <si>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</si>
  <si>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</si>
  <si>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</si>
  <si>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</si>
  <si>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</si>
  <si>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</si>
  <si>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</si>
  <si>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</si>
  <si>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</si>
  <si>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</si>
  <si>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</si>
  <si>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</si>
  <si>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</si>
  <si>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</si>
  <si>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</si>
  <si>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</si>
  <si>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</si>
  <si>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</si>
  <si>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</si>
  <si>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</si>
  <si>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</si>
  <si>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</si>
  <si>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</si>
  <si>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</si>
  <si>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</si>
  <si>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</si>
  <si>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</si>
  <si>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</si>
  <si>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</si>
  <si>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</si>
  <si>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</si>
  <si>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</si>
  <si>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</si>
  <si>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</si>
  <si>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</si>
  <si>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</si>
  <si>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</si>
  <si>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</si>
  <si>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</si>
  <si>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</si>
  <si>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</si>
  <si>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</si>
  <si>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</si>
  <si>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</si>
  <si>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</si>
  <si>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</si>
  <si>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</si>
  <si>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</si>
  <si>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</si>
  <si>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</si>
  <si>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</si>
  <si>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</si>
  <si>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</si>
  <si>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</si>
  <si>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</si>
  <si>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</si>
  <si>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</si>
  <si>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</si>
  <si>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</si>
  <si>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</si>
  <si>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</si>
  <si>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</si>
  <si>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</si>
  <si>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</si>
  <si>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</si>
  <si>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</si>
  <si>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</si>
  <si>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</si>
  <si>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</si>
  <si>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</si>
  <si>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</si>
  <si>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</si>
  <si>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</si>
  <si>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</si>
  <si>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</si>
  <si>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</si>
  <si>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</si>
  <si>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</si>
  <si>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</si>
  <si>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</si>
  <si>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</si>
  <si>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</si>
  <si>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</si>
  <si>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</si>
  <si>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</si>
  <si>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</si>
  <si>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</si>
  <si>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</si>
  <si>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</si>
  <si>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</si>
  <si>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</si>
  <si>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</si>
  <si>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</si>
  <si>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</si>
  <si>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</si>
  <si>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</si>
  <si>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</si>
  <si>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</si>
  <si>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</si>
  <si>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</si>
  <si>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</si>
  <si>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</si>
  <si>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</si>
  <si>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</si>
  <si>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</si>
  <si>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</si>
  <si>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</si>
  <si>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</si>
  <si>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</si>
  <si>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</si>
  <si>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</si>
  <si>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</si>
  <si>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</si>
  <si>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</si>
  <si>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</si>
  <si>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</si>
  <si>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</si>
  <si>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</si>
  <si>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</si>
  <si>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</si>
  <si>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</si>
  <si>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</si>
  <si>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</si>
  <si>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</si>
  <si>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</si>
  <si>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</si>
  <si>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</si>
  <si>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</si>
  <si>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</si>
  <si>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</si>
  <si>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</si>
  <si>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</si>
  <si>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</si>
  <si>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</si>
  <si>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</si>
  <si>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</si>
  <si>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</si>
  <si>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</si>
  <si>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</si>
  <si>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</si>
  <si>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</si>
  <si>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</si>
  <si>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</si>
  <si>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</si>
  <si>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</si>
  <si>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</si>
  <si>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</si>
  <si>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</si>
  <si>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</si>
  <si>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</si>
  <si>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</si>
  <si>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</si>
  <si>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</si>
  <si>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</si>
  <si>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</si>
  <si>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</si>
  <si>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</si>
  <si>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</si>
  <si>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</si>
  <si>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</si>
  <si>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</si>
  <si>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</si>
  <si>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</si>
  <si>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</si>
  <si>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</si>
  <si>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</si>
  <si>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</si>
  <si>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</si>
  <si>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</si>
  <si>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</si>
  <si>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</si>
  <si>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</si>
  <si>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</si>
  <si>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</si>
  <si>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</si>
  <si>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</si>
  <si>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</si>
  <si>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</si>
  <si>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</si>
  <si>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</si>
  <si>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</si>
  <si>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</si>
  <si>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</si>
  <si>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</si>
  <si>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</si>
  <si>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</si>
  <si>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</si>
  <si>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</si>
  <si>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</si>
  <si>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</si>
  <si>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</si>
  <si>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</si>
  <si>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</si>
  <si>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</si>
  <si>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</si>
  <si>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</si>
  <si>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</si>
  <si>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</si>
  <si>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</si>
  <si>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</si>
  <si>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</si>
  <si>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</si>
  <si>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</si>
  <si>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</si>
  <si>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</si>
  <si>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</si>
  <si>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</si>
  <si>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</si>
  <si>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</si>
  <si>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</si>
  <si>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</si>
  <si>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</si>
  <si>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</si>
  <si>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</si>
  <si>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</si>
  <si>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</si>
  <si>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</si>
  <si>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</si>
  <si>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</si>
  <si>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</si>
  <si>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</si>
  <si>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</si>
  <si>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</si>
  <si>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</si>
  <si>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</si>
  <si>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</si>
  <si>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</si>
  <si>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</si>
  <si>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</si>
  <si>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</si>
  <si>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</si>
  <si>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</si>
  <si>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</si>
  <si>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</si>
  <si>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</si>
  <si>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</si>
  <si>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</si>
  <si>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</si>
  <si>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</si>
  <si>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</si>
  <si>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</si>
  <si>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</si>
  <si>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</si>
  <si>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</si>
  <si>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</si>
  <si>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</si>
  <si>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</si>
  <si>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</si>
  <si>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</si>
  <si>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</si>
  <si>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</si>
  <si>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</si>
  <si>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</si>
  <si>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</si>
  <si>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</si>
  <si>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</si>
  <si>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</si>
  <si>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</si>
  <si>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</si>
  <si>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</si>
  <si>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</si>
  <si>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</si>
  <si>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</si>
  <si>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</si>
  <si>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</si>
  <si>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</si>
  <si>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</si>
  <si>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</si>
  <si>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</si>
  <si>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</si>
  <si>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</si>
  <si>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</si>
  <si>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</si>
  <si>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</si>
  <si>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</si>
  <si>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</si>
  <si>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</si>
  <si>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</si>
  <si>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</si>
  <si>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</si>
  <si>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</si>
  <si>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</si>
  <si>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</si>
  <si>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</si>
  <si>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</si>
  <si>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</si>
  <si>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</si>
  <si>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</si>
  <si>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</si>
  <si>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</si>
  <si>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</si>
  <si>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</si>
  <si>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</si>
  <si>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</si>
  <si>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</si>
  <si>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</si>
  <si>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</si>
  <si>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</si>
  <si>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</si>
  <si>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</si>
  <si>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</si>
  <si>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</si>
  <si>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</si>
  <si>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</si>
  <si>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</si>
  <si>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</si>
  <si>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</si>
  <si>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</si>
  <si>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</si>
  <si>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</si>
  <si>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</si>
  <si>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</si>
  <si>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</si>
  <si>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</si>
  <si>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</si>
  <si>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</si>
  <si>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</si>
  <si>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</si>
  <si>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</si>
  <si>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</si>
  <si>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</si>
  <si>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</si>
  <si>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</si>
  <si>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</si>
  <si>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</si>
  <si>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</si>
  <si>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</si>
  <si>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</si>
  <si>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</si>
  <si>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</si>
  <si>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</si>
  <si>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</si>
  <si>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</si>
  <si>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</si>
  <si>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</si>
  <si>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</si>
  <si>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</si>
  <si>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</si>
  <si>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</si>
  <si>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</si>
  <si>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</si>
  <si>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</si>
  <si>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</si>
  <si>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</si>
  <si>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</si>
  <si>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</si>
  <si>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</si>
  <si>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</si>
  <si>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</si>
  <si>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</si>
  <si>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</si>
  <si>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</si>
  <si>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</si>
  <si>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</si>
  <si>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</si>
  <si>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</si>
  <si>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</si>
  <si>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</si>
  <si>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</si>
  <si>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</si>
  <si>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</si>
  <si>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</si>
  <si>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</si>
  <si>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</si>
  <si>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</si>
  <si>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</si>
  <si>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</si>
  <si>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</si>
  <si>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</si>
  <si>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</si>
  <si>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</si>
  <si>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</si>
  <si>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</si>
  <si>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</si>
  <si>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</si>
  <si>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</si>
  <si>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</si>
  <si>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</si>
  <si>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</si>
  <si>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</si>
  <si>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</si>
  <si>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</si>
  <si>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</si>
  <si>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</si>
  <si>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</si>
  <si>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</si>
  <si>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</si>
  <si>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</si>
  <si>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</si>
  <si>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</si>
  <si>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</si>
  <si>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</si>
  <si>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</si>
  <si>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</si>
  <si>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</si>
  <si>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</si>
  <si>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</si>
  <si>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</si>
  <si>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</si>
  <si>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</si>
  <si>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</si>
  <si>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</si>
  <si>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</si>
  <si>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</si>
  <si>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</si>
  <si>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</si>
  <si>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</si>
  <si>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</si>
  <si>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</si>
  <si>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</si>
  <si>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</si>
  <si>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</si>
  <si>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</si>
  <si>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</si>
  <si>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</si>
  <si>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</si>
  <si>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</si>
  <si>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</si>
  <si>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</si>
  <si>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</si>
  <si>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</si>
  <si>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</si>
  <si>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</si>
  <si>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</si>
  <si>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</si>
  <si>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</si>
  <si>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</si>
  <si>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</si>
  <si>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</si>
  <si>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</si>
  <si>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</si>
  <si>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</si>
  <si>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</si>
  <si>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</si>
  <si>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</si>
  <si>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</si>
  <si>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</si>
  <si>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</si>
  <si>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</si>
  <si>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</si>
  <si>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</si>
  <si>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</si>
  <si>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</si>
  <si>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</si>
  <si>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</si>
  <si>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</si>
  <si>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</si>
  <si>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</si>
  <si>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</si>
  <si>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</si>
  <si>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</si>
  <si>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</si>
  <si>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</si>
  <si>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</si>
  <si>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</si>
  <si>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</si>
  <si>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</si>
  <si>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</si>
  <si>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</si>
  <si>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</si>
  <si>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</si>
  <si>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</si>
  <si>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</si>
  <si>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</si>
  <si>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</si>
  <si>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</si>
  <si>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</si>
  <si>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</si>
  <si>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</si>
  <si>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</si>
  <si>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</si>
  <si>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</si>
  <si>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</si>
  <si>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</si>
  <si>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</si>
  <si>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</si>
  <si>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</si>
  <si>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</si>
  <si>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</si>
  <si>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</si>
  <si>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</si>
  <si>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</si>
  <si>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</si>
  <si>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</si>
  <si>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</si>
  <si>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</si>
  <si>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</si>
  <si>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</si>
  <si>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</si>
  <si>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</si>
  <si>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</si>
  <si>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</si>
  <si>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</si>
  <si>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</si>
  <si>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</si>
  <si>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</si>
  <si>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</si>
  <si>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</si>
  <si>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</si>
  <si>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</si>
  <si>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</si>
  <si>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</si>
  <si>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</si>
  <si>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</si>
  <si>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</si>
  <si>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</si>
  <si>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</si>
  <si>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</si>
  <si>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</si>
  <si>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</si>
  <si>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</si>
  <si>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</si>
  <si>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</si>
  <si>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</si>
  <si>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</si>
  <si>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</si>
  <si>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</si>
  <si>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</si>
  <si>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</si>
  <si>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</si>
  <si>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</si>
  <si>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</si>
  <si>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</si>
  <si>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</si>
  <si>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</si>
  <si>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</si>
  <si>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</si>
  <si>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</si>
  <si>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</si>
  <si>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</si>
  <si>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</si>
  <si>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</si>
  <si>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</si>
  <si>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</si>
  <si>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</si>
  <si>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</si>
  <si>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</si>
  <si>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</si>
  <si>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</si>
  <si>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</si>
  <si>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</si>
  <si>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</si>
  <si>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</si>
  <si>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</si>
  <si>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</si>
  <si>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</si>
  <si>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</si>
  <si>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</si>
  <si>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</si>
  <si>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</si>
  <si>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</si>
  <si>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</si>
  <si>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</si>
  <si>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</si>
  <si>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</si>
  <si>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</si>
  <si>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</si>
  <si>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</si>
  <si>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</si>
  <si>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</si>
  <si>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</si>
  <si>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</si>
  <si>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</si>
  <si>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</si>
  <si>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</si>
  <si>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</si>
  <si>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</si>
  <si>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</si>
  <si>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</si>
  <si>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</si>
  <si>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</si>
  <si>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</si>
  <si>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</si>
  <si>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</si>
  <si>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</si>
  <si>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</si>
  <si>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</si>
  <si>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</si>
  <si>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</si>
  <si>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</si>
  <si>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</si>
  <si>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</si>
  <si>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</si>
  <si>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</si>
  <si>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</si>
  <si>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</si>
  <si>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</si>
  <si>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</si>
  <si>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</si>
  <si>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</si>
  <si>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</si>
  <si>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</si>
  <si>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</si>
  <si>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</si>
  <si>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</si>
  <si>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</si>
  <si>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</si>
  <si>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</si>
  <si>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</si>
  <si>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</si>
  <si>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</si>
  <si>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</si>
  <si>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</si>
  <si>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</si>
  <si>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</si>
  <si>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</si>
  <si>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</si>
  <si>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</si>
  <si>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</si>
  <si>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</si>
  <si>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</si>
  <si>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</si>
  <si>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</si>
  <si>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</si>
  <si>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</si>
  <si>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</si>
  <si>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</si>
  <si>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</si>
  <si>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</si>
  <si>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</si>
  <si>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</si>
  <si>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</si>
  <si>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</si>
  <si>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</si>
  <si>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</si>
  <si>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</si>
  <si>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</si>
  <si>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</si>
  <si>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</si>
  <si>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</si>
  <si>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</si>
  <si>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</si>
  <si>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</si>
  <si>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</si>
  <si>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</si>
  <si>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</si>
  <si>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</si>
  <si>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</si>
  <si>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</si>
  <si>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</si>
  <si>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</si>
  <si>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</si>
  <si>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</si>
  <si>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</si>
  <si>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</si>
  <si>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</si>
  <si>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</si>
  <si>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</si>
  <si>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</si>
  <si>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</si>
  <si>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</si>
  <si>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</si>
  <si>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</si>
  <si>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</si>
  <si>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</si>
  <si>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</si>
  <si>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</si>
  <si>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</si>
  <si>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</si>
  <si>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</si>
  <si>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</si>
  <si>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</si>
  <si>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</si>
  <si>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</si>
  <si>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</si>
  <si>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</si>
  <si>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</si>
  <si>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</si>
  <si>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</si>
  <si>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</si>
  <si>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</si>
  <si>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</si>
  <si>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</si>
  <si>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</si>
  <si>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</si>
  <si>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</si>
  <si>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</si>
  <si>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</si>
  <si>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</si>
  <si>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</si>
  <si>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</si>
  <si>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</si>
  <si>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</si>
  <si>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</si>
  <si>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</si>
  <si>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</si>
  <si>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</si>
  <si>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</si>
  <si>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</si>
  <si>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</si>
  <si>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</si>
  <si>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</si>
  <si>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</si>
  <si>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</si>
  <si>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</si>
  <si>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</si>
  <si>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</si>
  <si>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</si>
  <si>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</si>
  <si>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</si>
  <si>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</si>
  <si>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</si>
  <si>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</si>
  <si>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</si>
  <si>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</si>
  <si>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</si>
  <si>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</si>
  <si>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</si>
  <si>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</si>
  <si>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</si>
  <si>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</si>
  <si>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</si>
  <si>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</si>
  <si>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</si>
  <si>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</si>
  <si>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</si>
  <si>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</si>
  <si>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</si>
  <si>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</si>
  <si>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</si>
  <si>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</si>
  <si>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</si>
  <si>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</si>
  <si>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</si>
  <si>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</si>
  <si>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</si>
  <si>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</si>
  <si>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</si>
  <si>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</si>
  <si>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</si>
  <si>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</si>
  <si>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</si>
  <si>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</si>
  <si>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</si>
  <si>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</si>
  <si>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</si>
  <si>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</si>
  <si>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</si>
  <si>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</si>
  <si>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</si>
  <si>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</si>
  <si>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</si>
  <si>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</si>
  <si>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</si>
  <si>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</si>
  <si>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</si>
  <si>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</si>
  <si>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</si>
  <si>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</si>
  <si>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</si>
  <si>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</si>
  <si>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</si>
  <si>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</si>
  <si>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</si>
  <si>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</si>
  <si>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</si>
  <si>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</si>
  <si>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</si>
  <si>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</si>
  <si>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</si>
  <si>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</si>
  <si>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</si>
  <si>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</si>
  <si>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</si>
  <si>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</si>
  <si>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</si>
  <si>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</si>
  <si>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</si>
  <si>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</si>
  <si>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</si>
  <si>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</si>
  <si>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</si>
  <si>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</si>
  <si>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</si>
  <si>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</si>
  <si>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</si>
  <si>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</si>
  <si>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</si>
  <si>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</si>
  <si>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</si>
  <si>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</si>
  <si>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</si>
  <si>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</si>
  <si>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</si>
  <si>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</si>
  <si>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</si>
  <si>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</si>
  <si>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</si>
  <si>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</si>
  <si>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</si>
  <si>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</si>
  <si>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</si>
  <si>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</si>
  <si>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</si>
  <si>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</si>
  <si>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</si>
  <si>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</si>
  <si>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</si>
  <si>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</si>
  <si>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</si>
  <si>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</si>
  <si>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</si>
  <si>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</si>
  <si>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</si>
  <si>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</si>
  <si>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</si>
  <si>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</si>
  <si>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</si>
  <si>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</si>
  <si>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</si>
  <si>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</si>
  <si>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</si>
  <si>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</si>
  <si>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</si>
  <si>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</si>
  <si>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</si>
  <si>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</si>
  <si>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</si>
  <si>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</si>
  <si>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</si>
  <si>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</si>
  <si>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</si>
  <si>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</si>
  <si>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</si>
  <si>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</si>
  <si>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</si>
  <si>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</si>
  <si>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</si>
  <si>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</si>
  <si>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</si>
  <si>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</si>
  <si>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</si>
  <si>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</si>
  <si>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</si>
  <si>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</si>
  <si>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</si>
  <si>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</si>
  <si>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</si>
  <si>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</si>
  <si>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</si>
  <si>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</si>
  <si>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</si>
  <si>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</si>
  <si>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</si>
  <si>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</si>
  <si>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</si>
  <si>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</si>
  <si>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</si>
  <si>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</si>
  <si>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</si>
  <si>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</si>
  <si>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</si>
  <si>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</si>
  <si>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</si>
  <si>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</si>
  <si>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</si>
  <si>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</si>
  <si>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</si>
  <si>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</si>
  <si>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</si>
  <si>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</si>
  <si>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</si>
  <si>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</si>
  <si>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</si>
  <si>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</si>
  <si>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</si>
  <si>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</si>
  <si>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</si>
  <si>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</si>
  <si>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</si>
  <si>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</si>
  <si>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</si>
  <si>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</si>
  <si>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</si>
  <si>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</si>
  <si>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</si>
  <si>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</si>
  <si>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</si>
  <si>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</si>
  <si>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</si>
  <si>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</si>
  <si>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</si>
  <si>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</si>
  <si>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</si>
  <si>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</si>
  <si>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</si>
  <si>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</si>
  <si>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</si>
  <si>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</si>
  <si>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</si>
  <si>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</si>
  <si>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</si>
  <si>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</si>
  <si>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</si>
  <si>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</si>
  <si>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</si>
  <si>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</si>
  <si>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</si>
  <si>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</si>
  <si>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</si>
  <si>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</si>
  <si>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</si>
  <si>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</si>
  <si>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</si>
  <si>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</si>
  <si>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</si>
  <si>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</si>
  <si>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</si>
  <si>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</si>
  <si>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</si>
  <si>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</si>
  <si>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</si>
  <si>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</si>
  <si>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</si>
  <si>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</si>
  <si>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</si>
  <si>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</si>
  <si>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</si>
  <si>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</si>
  <si>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</si>
  <si>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</si>
  <si>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</si>
  <si>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</si>
  <si>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</si>
  <si>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</si>
  <si>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</si>
  <si>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</si>
  <si>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</si>
  <si>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</si>
  <si>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</si>
  <si>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</si>
  <si>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</si>
  <si>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</si>
  <si>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</si>
  <si>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</si>
  <si>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</si>
  <si>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</si>
  <si>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</si>
  <si>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</si>
  <si>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</si>
  <si>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</si>
  <si>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</si>
  <si>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</si>
  <si>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</si>
  <si>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</si>
  <si>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</si>
  <si>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</si>
  <si>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</si>
  <si>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</si>
  <si>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</si>
  <si>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</si>
  <si>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</si>
  <si>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</si>
  <si>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</si>
  <si>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</si>
  <si>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</si>
  <si>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</si>
  <si>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</si>
  <si>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</si>
  <si>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</si>
  <si>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</si>
  <si>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</si>
  <si>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</si>
  <si>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</si>
  <si>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</si>
  <si>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</si>
  <si>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</si>
  <si>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</si>
  <si>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</si>
  <si>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</si>
  <si>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</si>
  <si>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</si>
  <si>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</si>
  <si>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</si>
  <si>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</si>
  <si>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</si>
  <si>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</si>
  <si>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</si>
  <si>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</si>
  <si>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</si>
  <si>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</si>
  <si>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</si>
  <si>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</si>
  <si>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</si>
  <si>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</si>
  <si>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</si>
  <si>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</si>
  <si>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</si>
  <si>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</si>
  <si>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</si>
  <si>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</si>
  <si>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</si>
  <si>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</si>
  <si>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</si>
  <si>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</si>
  <si>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</si>
  <si>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</si>
  <si>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</si>
  <si>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</si>
  <si>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</si>
  <si>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</si>
  <si>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</si>
  <si>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</si>
  <si>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</si>
  <si>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</si>
  <si>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</si>
  <si>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</si>
  <si>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</si>
  <si>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</si>
  <si>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</si>
  <si>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</si>
  <si>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</si>
  <si>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</si>
  <si>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</si>
  <si>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</si>
  <si>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</si>
  <si>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</si>
  <si>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</si>
  <si>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</si>
  <si>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</si>
  <si>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</si>
  <si>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</si>
  <si>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</si>
  <si>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</si>
  <si>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</si>
  <si>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</si>
  <si>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</si>
  <si>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</si>
  <si>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</si>
  <si>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</si>
  <si>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</si>
  <si>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</si>
  <si>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</si>
  <si>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</si>
  <si>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</si>
  <si>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</si>
  <si>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</si>
  <si>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</si>
  <si>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</si>
  <si>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</si>
  <si>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</si>
  <si>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</si>
  <si>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</si>
  <si>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</si>
  <si>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</si>
  <si>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</si>
  <si>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</si>
  <si>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</si>
  <si>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</si>
  <si>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</si>
  <si>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</si>
  <si>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</si>
  <si>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</si>
  <si>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</si>
  <si>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</si>
  <si>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</si>
  <si>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</si>
  <si>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</si>
  <si>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</si>
  <si>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</si>
  <si>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</si>
  <si>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</si>
  <si>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</si>
  <si>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</si>
  <si>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</si>
  <si>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</si>
  <si>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</si>
  <si>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</si>
  <si>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</si>
  <si>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</si>
  <si>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</si>
  <si>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</si>
  <si>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</si>
  <si>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</si>
  <si>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</si>
  <si>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</si>
  <si>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</si>
  <si>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</si>
  <si>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</si>
  <si>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</si>
  <si>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</si>
  <si>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</si>
  <si>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</si>
  <si>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</si>
  <si>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</si>
  <si>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</si>
  <si>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</si>
  <si>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</si>
  <si>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</si>
  <si>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</si>
  <si>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</si>
  <si>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</si>
  <si>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</si>
  <si>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</si>
  <si>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</si>
  <si>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</si>
  <si>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</si>
  <si>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</si>
  <si>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</si>
  <si>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</si>
  <si>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</si>
  <si>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</si>
  <si>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</si>
  <si>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</si>
  <si>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</si>
  <si>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</si>
  <si>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</si>
  <si>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</si>
  <si>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</si>
  <si>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</si>
  <si>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</si>
  <si>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</si>
  <si>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</si>
  <si>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</si>
  <si>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</si>
  <si>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</si>
  <si>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</si>
  <si>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</si>
  <si>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</si>
  <si>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</si>
  <si>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</si>
  <si>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</si>
  <si>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</si>
  <si>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</si>
  <si>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</si>
  <si>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</si>
  <si>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</si>
  <si>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</si>
  <si>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</si>
  <si>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</si>
  <si>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</si>
  <si>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</si>
  <si>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</si>
  <si>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</si>
  <si>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</si>
  <si>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</si>
  <si>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</si>
  <si>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</si>
  <si>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</si>
  <si>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</si>
  <si>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</si>
  <si>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</si>
  <si>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</si>
  <si>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</si>
  <si>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</si>
  <si>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</si>
  <si>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</si>
  <si>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</si>
  <si>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</si>
  <si>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</si>
  <si>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</si>
  <si>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</si>
  <si>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</si>
  <si>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</si>
  <si>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</si>
  <si>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</si>
  <si>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</si>
  <si>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</si>
  <si>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</si>
  <si>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</si>
  <si>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</si>
  <si>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</si>
  <si>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</si>
  <si>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</si>
  <si>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</si>
  <si>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</si>
  <si>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</si>
  <si>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</si>
  <si>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</si>
  <si>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</si>
  <si>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</si>
  <si>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</si>
  <si>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</si>
  <si>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</si>
  <si>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</si>
  <si>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</si>
  <si>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</si>
  <si>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</si>
  <si>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</si>
  <si>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</si>
  <si>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</si>
  <si>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</si>
  <si>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</si>
  <si>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</si>
  <si>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</si>
  <si>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</si>
  <si>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</si>
  <si>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</si>
  <si>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</si>
  <si>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</si>
  <si>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</si>
  <si>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</si>
  <si>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</si>
  <si>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</si>
  <si>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</si>
  <si>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</si>
  <si>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</si>
  <si>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</si>
  <si>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</si>
  <si>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</si>
  <si>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</si>
  <si>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</si>
  <si>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</si>
  <si>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</si>
  <si>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</si>
  <si>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</si>
  <si>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</si>
  <si>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</si>
  <si>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</si>
  <si>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</si>
  <si>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</si>
  <si>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</si>
  <si>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</si>
  <si>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</si>
  <si>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</si>
  <si>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</si>
  <si>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</si>
  <si>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</si>
  <si>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</si>
  <si>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</si>
  <si>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</si>
  <si>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</si>
  <si>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</si>
  <si>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</si>
  <si>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</si>
  <si>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</si>
  <si>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</si>
  <si>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</si>
  <si>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</si>
  <si>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</si>
  <si>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</si>
  <si>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</si>
  <si>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</si>
  <si>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</si>
  <si>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</si>
  <si>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</si>
  <si>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</si>
  <si>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</si>
  <si>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</si>
  <si>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</si>
  <si>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</si>
  <si>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</si>
  <si>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</si>
  <si>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</si>
  <si>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</si>
  <si>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</si>
  <si>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</si>
  <si>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</si>
  <si>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</si>
  <si>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</si>
  <si>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</si>
  <si>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</si>
  <si>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</si>
  <si>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</si>
  <si>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</si>
  <si>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</si>
  <si>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</si>
  <si>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</si>
  <si>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</si>
  <si>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</si>
  <si>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</si>
  <si>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</si>
  <si>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</si>
  <si>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</si>
  <si>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</si>
  <si>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</si>
  <si>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</si>
  <si>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</si>
  <si>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</si>
  <si>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</si>
  <si>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</si>
  <si>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</si>
  <si>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</si>
  <si>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</si>
  <si>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</si>
  <si>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</si>
  <si>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</si>
  <si>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</si>
  <si>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</si>
  <si>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</si>
  <si>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</si>
  <si>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</si>
  <si>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</si>
  <si>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</si>
  <si>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</si>
  <si>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</si>
  <si>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</si>
  <si>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</si>
  <si>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</si>
  <si>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</si>
  <si>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</si>
  <si>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</si>
  <si>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</si>
  <si>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</si>
  <si>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</si>
  <si>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</si>
  <si>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</si>
  <si>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</si>
  <si>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</si>
  <si>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</si>
  <si>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</si>
  <si>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</si>
  <si>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</si>
  <si>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</si>
  <si>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</si>
  <si>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</si>
  <si>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</si>
  <si>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</si>
  <si>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</si>
  <si>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</si>
  <si>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</si>
  <si>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</si>
  <si>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</si>
  <si>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</si>
  <si>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</si>
  <si>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</si>
  <si>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</si>
  <si>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</si>
  <si>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</si>
  <si>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</si>
  <si>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</si>
  <si>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</si>
  <si>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</si>
  <si>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</si>
  <si>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</si>
  <si>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</si>
  <si>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</si>
  <si>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</si>
  <si>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</si>
  <si>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</si>
  <si>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</si>
  <si>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</si>
  <si>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</si>
  <si>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</si>
  <si>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</si>
  <si>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</si>
  <si>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</si>
  <si>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</si>
  <si>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</si>
  <si>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</si>
  <si>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</si>
  <si>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</si>
  <si>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</si>
  <si>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</si>
  <si>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</si>
  <si>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</si>
  <si>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</si>
  <si>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</si>
  <si>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</si>
  <si>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</si>
  <si>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</si>
  <si>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</si>
  <si>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</si>
  <si>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</si>
  <si>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</si>
  <si>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</si>
  <si>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</si>
  <si>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</si>
  <si>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</si>
  <si>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</si>
  <si>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</si>
  <si>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</si>
  <si>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</si>
  <si>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</si>
  <si>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</si>
  <si>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</si>
  <si>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</si>
  <si>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</si>
  <si>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</si>
  <si>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</si>
  <si>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</si>
  <si>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</si>
  <si>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</si>
  <si>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</si>
  <si>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</si>
  <si>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</si>
  <si>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</si>
  <si>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</si>
  <si>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</si>
  <si>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</si>
  <si>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</si>
  <si>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</si>
  <si>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</si>
  <si>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</si>
  <si>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</si>
  <si>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</si>
  <si>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</si>
  <si>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</si>
  <si>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</si>
  <si>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</si>
  <si>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</si>
  <si>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</si>
  <si>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</si>
  <si>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</si>
  <si>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</si>
  <si>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</si>
  <si>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</si>
  <si>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</si>
  <si>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</si>
  <si>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</si>
  <si>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</si>
  <si>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</si>
  <si>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</si>
  <si>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</si>
  <si>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</si>
  <si>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</si>
  <si>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</si>
  <si>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</si>
  <si>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</si>
  <si>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</si>
  <si>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</si>
  <si>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</si>
  <si>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</si>
  <si>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</si>
  <si>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</si>
  <si>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</si>
  <si>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</si>
  <si>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</si>
  <si>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</si>
  <si>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</si>
  <si>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</si>
  <si>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</si>
  <si>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</si>
  <si>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</si>
  <si>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</si>
  <si>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</si>
  <si>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</si>
  <si>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</si>
  <si>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</si>
  <si>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</si>
  <si>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</si>
  <si>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</si>
  <si>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</si>
  <si>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</si>
  <si>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</si>
  <si>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</si>
  <si>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</si>
  <si>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</si>
  <si>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</si>
  <si>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</si>
  <si>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</si>
  <si>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</si>
  <si>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</si>
  <si>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</si>
  <si>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</si>
  <si>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</si>
  <si>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</si>
  <si>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</si>
  <si>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</si>
  <si>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</si>
  <si>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</si>
  <si>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</si>
  <si>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</si>
  <si>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</si>
  <si>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</si>
  <si>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</si>
  <si>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</si>
  <si>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</si>
  <si>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</si>
  <si>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</si>
  <si>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</si>
  <si>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</si>
  <si>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</si>
  <si>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</si>
  <si>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</si>
  <si>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</si>
  <si>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</si>
  <si>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</si>
  <si>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</si>
  <si>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</si>
  <si>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</si>
  <si>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</si>
  <si>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</si>
  <si>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</si>
  <si>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</si>
  <si>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</si>
  <si>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</si>
  <si>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</si>
  <si>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</si>
  <si>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</si>
  <si>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</si>
  <si>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</si>
  <si>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</si>
  <si>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</si>
  <si>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</si>
  <si>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</si>
  <si>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</si>
  <si>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</si>
  <si>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</si>
  <si>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</si>
  <si>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</si>
  <si>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</si>
  <si>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</si>
  <si>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</si>
  <si>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</si>
  <si>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</si>
  <si>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</si>
  <si>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</si>
  <si>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</si>
  <si>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</si>
  <si>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</si>
  <si>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</si>
  <si>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</si>
  <si>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</si>
  <si>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</si>
  <si>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</si>
  <si>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</si>
  <si>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</si>
  <si>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</si>
  <si>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</si>
  <si>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</si>
  <si>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</si>
  <si>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</si>
  <si>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</si>
  <si>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</si>
  <si>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</si>
  <si>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</si>
  <si>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</si>
  <si>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</si>
  <si>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</si>
  <si>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</si>
  <si>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</si>
  <si>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</si>
  <si>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</si>
  <si>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</si>
  <si>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</si>
  <si>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</si>
  <si>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</si>
  <si>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</si>
  <si>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</si>
  <si>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</si>
  <si>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</si>
  <si>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</si>
  <si>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</si>
  <si>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</si>
  <si>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</si>
  <si>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</si>
  <si>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</si>
  <si>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</si>
  <si>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</si>
  <si>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</si>
  <si>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</si>
  <si>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</si>
  <si>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</si>
  <si>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</si>
  <si>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</si>
  <si>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</si>
  <si>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</si>
  <si>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</si>
  <si>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</si>
  <si>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</si>
  <si>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</si>
  <si>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</si>
  <si>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</si>
  <si>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</si>
  <si>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</si>
  <si>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</si>
  <si>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</si>
  <si>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</si>
  <si>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</si>
  <si>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</si>
  <si>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</si>
  <si>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</si>
  <si>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</si>
  <si>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</si>
  <si>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</si>
  <si>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</si>
  <si>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</si>
  <si>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</si>
  <si>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</si>
  <si>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</si>
  <si>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</si>
  <si>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</si>
  <si>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</si>
  <si>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</si>
  <si>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</si>
  <si>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</si>
  <si>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</si>
  <si>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</si>
  <si>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</si>
  <si>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</si>
  <si>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</si>
  <si>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</si>
  <si>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</si>
  <si>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</si>
  <si>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</si>
  <si>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</si>
  <si>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</si>
  <si>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</si>
  <si>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</si>
  <si>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</si>
  <si>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</si>
  <si>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</si>
  <si>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</si>
  <si>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</si>
  <si>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</si>
  <si>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</si>
  <si>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</si>
  <si>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</si>
  <si>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</si>
  <si>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</si>
  <si>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</si>
  <si>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</si>
  <si>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</si>
  <si>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</si>
  <si>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</si>
  <si>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</si>
  <si>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</si>
  <si>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</si>
  <si>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</si>
  <si>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</si>
  <si>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</si>
  <si>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</si>
  <si>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</si>
  <si>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</si>
  <si>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</si>
  <si>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</si>
  <si>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</si>
  <si>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</si>
  <si>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</si>
  <si>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</si>
  <si>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</si>
  <si>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</si>
  <si>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</si>
  <si>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</si>
  <si>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</si>
  <si>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</si>
  <si>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</si>
  <si>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</si>
  <si>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</si>
  <si>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</si>
  <si>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</si>
  <si>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</si>
  <si>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</si>
  <si>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</si>
  <si>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</si>
  <si>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</si>
  <si>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</si>
  <si>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</si>
  <si>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</si>
  <si>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</si>
  <si>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</si>
  <si>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</si>
  <si>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</si>
  <si>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</si>
  <si>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</si>
  <si>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</si>
  <si>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</si>
  <si>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</si>
  <si>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</si>
  <si>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</si>
  <si>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</si>
  <si>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</si>
  <si>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</si>
  <si>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</si>
  <si>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</si>
  <si>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</si>
  <si>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</si>
  <si>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</si>
  <si>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</si>
  <si>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</si>
  <si>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</si>
  <si>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</si>
  <si>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</si>
  <si>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</si>
  <si>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</si>
  <si>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</si>
  <si>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</si>
  <si>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</si>
  <si>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</si>
  <si>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</si>
  <si>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</si>
  <si>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</si>
  <si>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</si>
  <si>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</si>
  <si>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</si>
  <si>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</si>
  <si>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</si>
  <si>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</si>
  <si>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</si>
  <si>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</si>
  <si>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</si>
  <si>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</si>
  <si>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</si>
  <si>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</si>
  <si>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</si>
  <si>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</si>
  <si>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</si>
  <si>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</si>
  <si>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</si>
  <si>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</si>
  <si>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</si>
  <si>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</si>
  <si>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</si>
  <si>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</si>
  <si>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</si>
  <si>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</si>
  <si>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</si>
  <si>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</si>
  <si>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</si>
  <si>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</si>
  <si>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</si>
  <si>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</si>
  <si>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</si>
  <si>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</si>
  <si>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</si>
  <si>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</si>
  <si>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</si>
  <si>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</si>
  <si>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</si>
  <si>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</si>
  <si>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</si>
  <si>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</si>
  <si>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</si>
  <si>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</si>
  <si>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</si>
  <si>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</si>
  <si>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</si>
  <si>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</si>
  <si>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</si>
  <si>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</si>
  <si>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</si>
  <si>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</si>
  <si>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</si>
  <si>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</si>
  <si>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</si>
  <si>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</si>
  <si>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</si>
  <si>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</si>
  <si>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</si>
  <si>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</si>
  <si>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</si>
  <si>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</si>
  <si>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</si>
  <si>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</si>
  <si>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</si>
  <si>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</si>
  <si>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</si>
  <si>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</si>
  <si>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</si>
  <si>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</si>
  <si>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</si>
  <si>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</si>
  <si>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</si>
  <si>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</si>
  <si>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</si>
  <si>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</si>
  <si>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</si>
  <si>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</si>
  <si>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</si>
  <si>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</si>
  <si>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</si>
  <si>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</si>
  <si>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</si>
  <si>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</si>
  <si>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</si>
  <si>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</si>
  <si>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</si>
  <si>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</si>
  <si>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</si>
  <si>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</si>
  <si>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</si>
  <si>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</si>
  <si>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</si>
  <si>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</si>
  <si>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</si>
  <si>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</si>
  <si>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</si>
  <si>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</si>
  <si>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</si>
  <si>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</si>
  <si>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</si>
  <si>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</si>
  <si>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</si>
  <si>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</si>
  <si>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</si>
  <si>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</si>
  <si>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</si>
  <si>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</si>
  <si>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</si>
  <si>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</si>
  <si>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</si>
  <si>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</si>
  <si>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</si>
  <si>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</si>
  <si>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</si>
  <si>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</si>
  <si>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</si>
  <si>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</si>
  <si>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</si>
  <si>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</si>
  <si>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</si>
  <si>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</si>
  <si>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</si>
  <si>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</si>
  <si>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</si>
  <si>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</si>
  <si>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</si>
  <si>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</si>
  <si>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</si>
  <si>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</si>
  <si>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</si>
  <si>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</si>
  <si>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</si>
  <si>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</si>
  <si>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</si>
  <si>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</si>
  <si>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</si>
  <si>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</si>
  <si>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</si>
  <si>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</si>
  <si>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</si>
  <si>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</si>
  <si>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</si>
  <si>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</si>
  <si>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</si>
  <si>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</si>
  <si>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</si>
  <si>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</si>
  <si>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</si>
  <si>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</si>
  <si>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</si>
  <si>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</si>
  <si>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</si>
  <si>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</si>
  <si>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</si>
  <si>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</si>
  <si>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</si>
  <si>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</si>
  <si>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</si>
  <si>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</si>
  <si>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</si>
  <si>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</si>
  <si>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</si>
  <si>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</si>
  <si>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</si>
  <si>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</si>
  <si>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</si>
  <si>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</si>
  <si>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</si>
  <si>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</si>
  <si>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</si>
  <si>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</si>
  <si>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</si>
  <si>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</si>
  <si>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</si>
  <si>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</si>
  <si>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</si>
  <si>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</si>
  <si>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</si>
  <si>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</si>
  <si>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</si>
  <si>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</si>
  <si>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</si>
  <si>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</si>
  <si>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</si>
  <si>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</si>
  <si>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</si>
  <si>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</si>
  <si>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</si>
  <si>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</si>
  <si>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</si>
  <si>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</si>
  <si>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</si>
  <si>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</si>
  <si>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</si>
  <si>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</si>
  <si>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</si>
  <si>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</si>
  <si>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</si>
  <si>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</si>
  <si>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</si>
  <si>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</si>
  <si>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</si>
  <si>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</si>
  <si>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</si>
  <si>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</si>
  <si>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</si>
  <si>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</si>
  <si>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</si>
  <si>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</si>
  <si>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</si>
  <si>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</si>
  <si>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</si>
  <si>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</si>
  <si>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</si>
  <si>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</si>
  <si>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</si>
  <si>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</si>
  <si>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</si>
  <si>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</si>
  <si>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</si>
  <si>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</si>
  <si>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</si>
  <si>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</si>
  <si>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</si>
  <si>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</si>
  <si>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</si>
  <si>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</si>
  <si>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</si>
  <si>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</si>
  <si>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</si>
  <si>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</si>
  <si>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</si>
  <si>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</si>
  <si>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</si>
  <si>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</si>
  <si>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</si>
  <si>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</si>
  <si>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</si>
  <si>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</si>
  <si>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</si>
  <si>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</si>
  <si>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</si>
  <si>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</si>
  <si>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</si>
  <si>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</si>
  <si>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</si>
  <si>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</si>
  <si>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</si>
  <si>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</si>
  <si>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</si>
  <si>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</si>
  <si>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</si>
  <si>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</si>
  <si>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</si>
  <si>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</si>
  <si>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</si>
  <si>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</si>
  <si>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</si>
  <si>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</si>
  <si>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</si>
  <si>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</si>
  <si>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</si>
  <si>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</si>
  <si>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</si>
  <si>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</si>
  <si>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</si>
  <si>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</si>
  <si>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</si>
  <si>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</si>
  <si>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</si>
  <si>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</si>
  <si>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</si>
  <si>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</si>
  <si>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</si>
  <si>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</si>
  <si>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</si>
  <si>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</si>
  <si>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</si>
  <si>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</si>
  <si>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</si>
  <si>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</si>
  <si>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</si>
  <si>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</si>
  <si>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</si>
  <si>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</si>
  <si>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</si>
  <si>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</si>
  <si>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</si>
  <si>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</si>
  <si>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</si>
  <si>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</si>
  <si>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</si>
  <si>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</si>
  <si>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</si>
  <si>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</si>
  <si>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</si>
  <si>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</si>
  <si>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</si>
  <si>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</si>
  <si>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</si>
  <si>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</si>
  <si>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</si>
  <si>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</si>
  <si>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</si>
  <si>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</si>
  <si>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</si>
  <si>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</si>
  <si>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</si>
  <si>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</si>
  <si>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</si>
  <si>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</si>
  <si>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</si>
  <si>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</si>
  <si>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</si>
  <si>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</si>
  <si>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</si>
  <si>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</si>
  <si>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</si>
  <si>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</si>
  <si>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</si>
  <si>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</si>
  <si>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</si>
  <si>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</si>
  <si>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</si>
  <si>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</si>
  <si>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</si>
  <si>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</si>
  <si>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</si>
  <si>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</si>
  <si>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</si>
  <si>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</si>
  <si>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</si>
  <si>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</si>
  <si>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</si>
  <si>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</si>
  <si>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</si>
  <si>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</si>
  <si>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</si>
  <si>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</si>
  <si>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</si>
  <si>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</si>
  <si>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</si>
  <si>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</si>
  <si>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</si>
  <si>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</si>
  <si>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</si>
  <si>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</si>
  <si>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</si>
  <si>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</si>
  <si>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</si>
  <si>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</si>
  <si>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</si>
  <si>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</si>
  <si>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</si>
  <si>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</si>
  <si>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</si>
  <si>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</si>
  <si>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</si>
  <si>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</si>
  <si>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</si>
  <si>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</si>
  <si>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</si>
  <si>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</si>
  <si>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</si>
  <si>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</si>
  <si>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</si>
  <si>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</si>
  <si>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</si>
  <si>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</si>
  <si>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</si>
  <si>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</si>
  <si>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</si>
  <si>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</si>
  <si>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</si>
  <si>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</si>
  <si>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</si>
  <si>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</si>
  <si>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</si>
  <si>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</si>
  <si>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</si>
  <si>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</si>
  <si>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</si>
  <si>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</si>
  <si>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</si>
  <si>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</si>
  <si>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</si>
  <si>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</si>
  <si>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</si>
  <si>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</si>
  <si>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</si>
  <si>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</si>
  <si>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</si>
  <si>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</si>
  <si>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</si>
  <si>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</si>
  <si>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</si>
  <si>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</si>
  <si>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</si>
  <si>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</si>
  <si>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</si>
  <si>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</si>
  <si>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</si>
  <si>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</si>
  <si>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</si>
  <si>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</si>
  <si>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</si>
  <si>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</si>
  <si>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</si>
  <si>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</si>
  <si>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</si>
  <si>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</si>
  <si>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</si>
  <si>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</si>
  <si>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</si>
  <si>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</si>
  <si>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</si>
  <si>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</si>
  <si>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</si>
  <si>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</si>
  <si>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</si>
  <si>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</si>
  <si>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</si>
  <si>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</si>
  <si>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</si>
  <si>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</si>
  <si>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</si>
  <si>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</si>
  <si>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</si>
  <si>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</si>
  <si>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</si>
  <si>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</si>
  <si>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</si>
  <si>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</si>
  <si>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</si>
  <si>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</si>
  <si>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</si>
  <si>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</si>
  <si>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</si>
  <si>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</si>
  <si>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</si>
  <si>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</si>
  <si>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</si>
  <si>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</si>
  <si>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</si>
  <si>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</si>
  <si>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</si>
  <si>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</si>
  <si>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</si>
  <si>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</si>
  <si>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</si>
  <si>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</si>
  <si>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</si>
  <si>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</si>
  <si>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</si>
  <si>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</si>
  <si>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</si>
  <si>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</si>
  <si>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</si>
  <si>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</si>
  <si>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</si>
  <si>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</si>
  <si>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</si>
  <si>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</si>
  <si>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</si>
  <si>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</si>
  <si>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</si>
  <si>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</si>
  <si>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</si>
  <si>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</si>
  <si>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</si>
  <si>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</si>
  <si>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</si>
  <si>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</si>
  <si>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</si>
  <si>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</si>
  <si>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</si>
  <si>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</si>
  <si>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</si>
  <si>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</si>
  <si>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</si>
  <si>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</si>
  <si>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</si>
  <si>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</si>
  <si>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</si>
  <si>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</si>
  <si>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</si>
  <si>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</si>
  <si>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</si>
  <si>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</si>
  <si>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</si>
  <si>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</si>
  <si>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</si>
  <si>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</si>
  <si>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</si>
  <si>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</si>
  <si>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</si>
  <si>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</si>
  <si>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</si>
  <si>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</si>
  <si>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</si>
  <si>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</si>
  <si>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</si>
  <si>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</si>
  <si>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</si>
  <si>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</si>
  <si>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</si>
  <si>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</si>
  <si>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</si>
  <si>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</si>
  <si>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</si>
  <si>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</si>
  <si>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</si>
  <si>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</si>
  <si>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</si>
  <si>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</si>
  <si>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</si>
  <si>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</si>
  <si>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</si>
  <si>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</si>
  <si>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</si>
  <si>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</si>
  <si>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</si>
  <si>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</si>
  <si>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</si>
  <si>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</si>
  <si>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</si>
  <si>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</si>
  <si>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</si>
  <si>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</si>
  <si>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</si>
  <si>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</si>
  <si>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</si>
  <si>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</si>
  <si>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</si>
  <si>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</si>
  <si>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</si>
  <si>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</si>
  <si>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</si>
  <si>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</si>
  <si>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</si>
  <si>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</si>
  <si>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</si>
  <si>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</si>
  <si>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</si>
  <si>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</si>
  <si>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</si>
  <si>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</si>
  <si>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</si>
  <si>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</si>
  <si>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</si>
  <si>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</si>
  <si>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</si>
  <si>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</si>
  <si>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</si>
  <si>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</si>
  <si>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</si>
  <si>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</si>
  <si>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</si>
  <si>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</si>
  <si>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</si>
  <si>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</si>
  <si>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</si>
  <si>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</si>
  <si>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</si>
  <si>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</si>
  <si>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</si>
  <si>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</si>
  <si>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</si>
  <si>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</si>
  <si>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</si>
  <si>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</si>
  <si>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</si>
  <si>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</si>
  <si>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</si>
  <si>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</si>
  <si>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</si>
  <si>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</si>
  <si>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</si>
  <si>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</si>
  <si>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</si>
  <si>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</si>
  <si>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</si>
  <si>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</si>
  <si>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</si>
  <si>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</si>
  <si>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</si>
  <si>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</si>
  <si>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</si>
  <si>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</si>
  <si>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</si>
  <si>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</si>
  <si>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</si>
  <si>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</si>
  <si>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</si>
  <si>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</si>
  <si>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</si>
  <si>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</si>
  <si>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</si>
  <si>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</si>
  <si>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</si>
  <si>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</si>
  <si>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</si>
  <si>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</si>
  <si>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</si>
  <si>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</si>
  <si>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</si>
  <si>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</si>
  <si>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</si>
  <si>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</si>
  <si>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</si>
  <si>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</si>
  <si>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</si>
  <si>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</si>
  <si>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</si>
  <si>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</si>
  <si>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</si>
  <si>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</si>
  <si>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</si>
  <si>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</si>
  <si>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</si>
  <si>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</si>
  <si>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</si>
  <si>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</si>
  <si>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</si>
  <si>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</si>
  <si>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</si>
  <si>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</si>
  <si>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</si>
  <si>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</si>
  <si>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</si>
  <si>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</si>
  <si>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</si>
  <si>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</si>
  <si>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</si>
  <si>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</si>
  <si>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</si>
  <si>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</si>
  <si>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</si>
  <si>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</si>
  <si>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</si>
  <si>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</si>
  <si>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</si>
  <si>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</si>
  <si>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</si>
  <si>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</si>
  <si>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</si>
  <si>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</si>
  <si>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</si>
  <si>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</si>
  <si>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</si>
  <si>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</si>
  <si>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</si>
  <si>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</si>
  <si>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</si>
  <si>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</si>
  <si>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</si>
  <si>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</si>
  <si>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</si>
  <si>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</si>
  <si>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</si>
  <si>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</si>
  <si>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</si>
  <si>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</si>
  <si>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</si>
  <si>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</si>
  <si>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</si>
  <si>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</si>
  <si>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</si>
  <si>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</si>
  <si>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</si>
  <si>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</si>
  <si>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</si>
  <si>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</si>
  <si>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</si>
  <si>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</si>
  <si>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</si>
  <si>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</si>
  <si>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</si>
  <si>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</si>
  <si>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</si>
  <si>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</si>
  <si>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</si>
  <si>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</si>
  <si>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</si>
  <si>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</si>
  <si>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</si>
  <si>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</si>
  <si>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</si>
  <si>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</si>
  <si>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</si>
  <si>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</si>
  <si>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</si>
  <si>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</si>
  <si>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</si>
  <si>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</si>
  <si>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</si>
  <si>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</si>
  <si>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</si>
  <si>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</si>
  <si>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</si>
  <si>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</si>
  <si>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</si>
  <si>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</si>
  <si>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</si>
  <si>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</si>
  <si>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</si>
  <si>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</si>
  <si>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</si>
  <si>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</si>
  <si>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</si>
  <si>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</si>
  <si>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</si>
  <si>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</si>
  <si>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</si>
  <si>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</si>
  <si>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</si>
  <si>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</si>
  <si>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</si>
  <si>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</si>
  <si>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</si>
  <si>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</si>
  <si>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</si>
  <si>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</si>
  <si>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</si>
  <si>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</si>
  <si>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</si>
  <si>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</si>
  <si>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</si>
  <si>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</si>
  <si>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</si>
  <si>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</si>
  <si>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</si>
  <si>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</si>
  <si>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</si>
  <si>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</si>
  <si>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</si>
  <si>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</si>
  <si>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</si>
  <si>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</si>
  <si>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</si>
  <si>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</si>
  <si>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</si>
  <si>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</si>
  <si>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</si>
  <si>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</si>
  <si>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</si>
  <si>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</si>
  <si>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</si>
  <si>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</si>
  <si>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</si>
  <si>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</si>
  <si>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</si>
  <si>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</si>
  <si>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</si>
  <si>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</si>
  <si>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</si>
  <si>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</si>
  <si>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</si>
  <si>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</si>
  <si>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</si>
  <si>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</si>
  <si>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</si>
  <si>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</si>
  <si>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</si>
  <si>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</si>
  <si>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</si>
  <si>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</si>
  <si>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</si>
  <si>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</si>
  <si>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</si>
  <si>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</si>
  <si>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</si>
  <si>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</si>
  <si>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</si>
  <si>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</si>
  <si>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</si>
  <si>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</si>
  <si>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</si>
  <si>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</si>
  <si>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</si>
  <si>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</si>
  <si>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</si>
  <si>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</si>
  <si>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</si>
  <si>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</si>
  <si>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</si>
  <si>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</si>
  <si>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</si>
  <si>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</si>
  <si>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</si>
  <si>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</si>
  <si>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</si>
  <si>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</si>
  <si>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</si>
  <si>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</si>
  <si>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</si>
  <si>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</si>
  <si>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</si>
  <si>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</si>
  <si>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</si>
  <si>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</si>
  <si>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</si>
  <si>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</si>
  <si>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</si>
  <si>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</si>
  <si>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</si>
  <si>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</si>
  <si>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</si>
  <si>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</si>
  <si>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</si>
  <si>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</si>
  <si>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</si>
  <si>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</si>
  <si>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</si>
  <si>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</si>
  <si>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</si>
  <si>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</si>
  <si>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</si>
  <si>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</si>
  <si>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</si>
  <si>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</si>
  <si>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</si>
  <si>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</si>
  <si>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</si>
  <si>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</si>
  <si>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</si>
  <si>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</si>
  <si>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</si>
  <si>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</si>
  <si>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</si>
  <si>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</si>
  <si>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</si>
  <si>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</si>
  <si>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</si>
  <si>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</si>
  <si>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</si>
  <si>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</si>
  <si>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</si>
  <si>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</si>
  <si>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</si>
  <si>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</si>
  <si>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</si>
  <si>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</si>
  <si>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</si>
  <si>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</si>
  <si>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</si>
  <si>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</si>
  <si>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</si>
  <si>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</si>
  <si>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</si>
  <si>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</si>
  <si>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</si>
  <si>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</si>
  <si>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</si>
  <si>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</si>
  <si>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</si>
  <si>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</si>
  <si>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</si>
  <si>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</si>
  <si>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</si>
  <si>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</si>
  <si>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</si>
  <si>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</si>
  <si>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</si>
  <si>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</si>
  <si>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</si>
  <si>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</si>
  <si>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</si>
  <si>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</si>
  <si>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</si>
  <si>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</si>
  <si>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</si>
  <si>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</si>
  <si>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</si>
  <si>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</si>
  <si>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</si>
  <si>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</si>
  <si>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</si>
  <si>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</si>
  <si>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</si>
  <si>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</si>
  <si>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</si>
  <si>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</si>
  <si>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</si>
  <si>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</si>
  <si>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</si>
  <si>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</si>
  <si>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</si>
  <si>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</si>
  <si>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</si>
  <si>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</si>
  <si>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</si>
  <si>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</si>
  <si>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</si>
  <si>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</si>
  <si>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</si>
  <si>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</si>
  <si>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</si>
  <si>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</si>
  <si>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</si>
  <si>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</si>
  <si>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</si>
  <si>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</si>
  <si>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</si>
  <si>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</si>
  <si>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</si>
  <si>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</si>
  <si>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</si>
  <si>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</si>
  <si>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</si>
  <si>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</si>
  <si>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</si>
  <si>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</si>
  <si>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</si>
  <si>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</si>
  <si>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</si>
  <si>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</si>
  <si>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</si>
  <si>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</si>
  <si>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</si>
  <si>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</si>
  <si>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</si>
  <si>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</si>
  <si>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</si>
  <si>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</si>
  <si>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</si>
  <si>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</si>
  <si>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</si>
  <si>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</si>
  <si>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</si>
  <si>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</si>
  <si>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</si>
  <si>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</si>
  <si>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</si>
  <si>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</si>
  <si>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</si>
  <si>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</si>
  <si>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</si>
  <si>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</si>
  <si>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</si>
  <si>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</si>
  <si>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</si>
  <si>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</si>
  <si>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</si>
  <si>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</si>
  <si>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</si>
  <si>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</si>
  <si>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</si>
  <si>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</si>
  <si>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</si>
  <si>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</si>
  <si>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</si>
  <si>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</si>
  <si>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</si>
  <si>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</si>
  <si>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</si>
  <si>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</si>
  <si>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</si>
  <si>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</si>
  <si>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</si>
  <si>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</si>
  <si>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</si>
  <si>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</si>
  <si>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</si>
  <si>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</si>
  <si>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</si>
  <si>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</si>
  <si>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</si>
  <si>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</si>
  <si>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</si>
  <si>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</si>
  <si>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</si>
  <si>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</si>
  <si>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</si>
  <si>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</si>
  <si>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</si>
  <si>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</si>
  <si>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</si>
  <si>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</si>
  <si>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</si>
  <si>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</si>
  <si>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</si>
  <si>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</si>
  <si>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</si>
  <si>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</si>
  <si>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</si>
  <si>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</si>
  <si>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</si>
  <si>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</si>
  <si>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</si>
  <si>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</si>
  <si>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</si>
  <si>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</si>
  <si>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</si>
  <si>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</si>
  <si>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</si>
  <si>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</si>
  <si>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</si>
  <si>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</si>
  <si>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</si>
  <si>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</si>
  <si>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</si>
  <si>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</si>
  <si>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</si>
  <si>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</si>
  <si>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</si>
  <si>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</si>
  <si>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</si>
  <si>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</si>
  <si>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</si>
  <si>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</si>
  <si>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</si>
  <si>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</si>
  <si>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</si>
  <si>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</si>
  <si>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</si>
  <si>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</si>
  <si>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</si>
  <si>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</si>
  <si>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</si>
  <si>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</si>
  <si>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</si>
  <si>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</si>
  <si>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</si>
  <si>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</si>
  <si>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</si>
  <si>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</si>
  <si>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</si>
  <si>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</si>
  <si>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</si>
  <si>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</si>
  <si>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</si>
  <si>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</si>
  <si>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</si>
  <si>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</si>
  <si>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</si>
  <si>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</si>
  <si>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</si>
  <si>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</si>
  <si>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</si>
  <si>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</si>
  <si>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</si>
  <si>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</si>
  <si>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</si>
  <si>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</si>
  <si>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</si>
  <si>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</si>
  <si>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</si>
  <si>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</si>
  <si>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</si>
  <si>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</si>
  <si>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</si>
  <si>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</si>
  <si>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</si>
  <si>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</si>
  <si>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</si>
  <si>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</si>
  <si>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</si>
  <si>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</si>
  <si>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</si>
  <si>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</si>
  <si>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</si>
  <si>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</si>
  <si>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</si>
  <si>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</si>
  <si>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</si>
  <si>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</si>
  <si>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</si>
  <si>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</si>
  <si>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</si>
  <si>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</si>
  <si>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</si>
  <si>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</si>
  <si>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</si>
  <si>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</si>
  <si>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</si>
  <si>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</si>
  <si>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</si>
  <si>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</si>
  <si>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</si>
  <si>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</si>
  <si>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</si>
  <si>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</si>
  <si>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</si>
  <si>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</si>
  <si>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</si>
  <si>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</si>
  <si>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</si>
  <si>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</si>
  <si>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</si>
  <si>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</si>
  <si>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</si>
  <si>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</si>
  <si>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</si>
  <si>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</si>
  <si>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</si>
  <si>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</si>
  <si>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</si>
  <si>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</si>
  <si>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</si>
  <si>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</si>
  <si>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</si>
  <si>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</si>
  <si>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</si>
  <si>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</si>
  <si>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</si>
  <si>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</si>
  <si>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</si>
  <si>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</si>
  <si>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</si>
  <si>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</si>
  <si>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</si>
  <si>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</si>
  <si>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</si>
  <si>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</si>
  <si>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</si>
  <si>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</si>
  <si>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</si>
  <si>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</si>
  <si>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</si>
  <si>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</si>
  <si>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</si>
  <si>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</si>
  <si>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</si>
  <si>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</si>
  <si>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</si>
  <si>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</si>
  <si>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</si>
  <si>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</si>
  <si>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</si>
  <si>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</si>
  <si>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</si>
  <si>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</si>
  <si>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</si>
  <si>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</si>
  <si>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</si>
  <si>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</si>
  <si>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</si>
  <si>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</si>
  <si>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</si>
  <si>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</si>
  <si>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</si>
  <si>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</si>
  <si>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</si>
  <si>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</si>
  <si>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</si>
  <si>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</si>
  <si>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</si>
  <si>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</si>
  <si>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</si>
  <si>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</si>
  <si>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</si>
  <si>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</si>
  <si>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</si>
  <si>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</si>
  <si>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</si>
  <si>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</si>
  <si>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</si>
  <si>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</si>
  <si>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</si>
  <si>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</si>
  <si>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</si>
  <si>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</si>
  <si>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</si>
  <si>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</si>
  <si>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</si>
  <si>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</si>
  <si>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</si>
  <si>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</si>
  <si>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</si>
  <si>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</si>
  <si>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</si>
  <si>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</si>
  <si>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</si>
  <si>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</si>
  <si>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</si>
  <si>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</si>
  <si>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</si>
  <si>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</si>
  <si>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</si>
  <si>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</si>
  <si>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</si>
  <si>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</si>
  <si>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</si>
  <si>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</si>
  <si>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</si>
  <si>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</si>
  <si>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</si>
  <si>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</si>
  <si>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</si>
  <si>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</si>
  <si>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</si>
  <si>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</si>
  <si>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</si>
  <si>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</si>
  <si>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</si>
  <si>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</si>
  <si>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</si>
  <si>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</si>
  <si>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</si>
  <si>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</si>
  <si>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</si>
  <si>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</si>
  <si>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</si>
  <si>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</si>
  <si>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</si>
  <si>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</si>
  <si>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</si>
  <si>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</si>
  <si>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</si>
  <si>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</si>
  <si>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</si>
  <si>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</si>
  <si>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</si>
  <si>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</si>
  <si>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</si>
  <si>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</si>
  <si>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</si>
  <si>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</si>
  <si>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</si>
  <si>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</si>
  <si>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</si>
  <si>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</si>
  <si>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</si>
  <si>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</si>
  <si>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</si>
  <si>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</si>
  <si>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</si>
  <si>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</si>
  <si>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</si>
  <si>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</si>
  <si>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</si>
  <si>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</si>
  <si>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</si>
  <si>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</si>
  <si>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</si>
  <si>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</si>
  <si>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</si>
  <si>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</si>
  <si>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</si>
  <si>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</si>
  <si>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</si>
  <si>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</si>
  <si>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</si>
  <si>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</si>
  <si>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</si>
  <si>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</si>
  <si>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</si>
  <si>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</si>
  <si>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</si>
  <si>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</si>
  <si>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</si>
  <si>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</si>
  <si>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</si>
  <si>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</si>
  <si>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</si>
  <si>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</si>
  <si>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</si>
  <si>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</si>
  <si>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</si>
  <si>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</si>
  <si>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</si>
  <si>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</si>
  <si>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</si>
  <si>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</si>
  <si>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</si>
  <si>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</si>
  <si>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</si>
  <si>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</si>
  <si>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</si>
  <si>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</si>
  <si>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</si>
  <si>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</si>
  <si>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</si>
  <si>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</si>
  <si>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</si>
  <si>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</si>
  <si>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</si>
  <si>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</si>
  <si>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</si>
  <si>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</si>
  <si>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</si>
  <si>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</si>
  <si>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</si>
  <si>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</si>
  <si>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</si>
  <si>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</si>
  <si>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</si>
  <si>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</si>
  <si>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</si>
  <si>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</si>
  <si>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</si>
  <si>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</si>
  <si>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</si>
  <si>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</si>
  <si>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</si>
  <si>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</si>
  <si>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</si>
  <si>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</si>
  <si>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</si>
  <si>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</si>
  <si>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</si>
  <si>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</si>
  <si>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</si>
  <si>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</si>
  <si>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</si>
  <si>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</si>
  <si>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</si>
  <si>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</si>
  <si>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</si>
  <si>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</si>
  <si>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</si>
  <si>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</si>
  <si>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</si>
  <si>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</si>
  <si>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</si>
  <si>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</si>
  <si>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</si>
  <si>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</si>
  <si>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</si>
  <si>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</si>
  <si>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</si>
  <si>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</si>
  <si>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</si>
  <si>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</si>
  <si>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</si>
  <si>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</si>
  <si>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</si>
  <si>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</si>
  <si>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</si>
  <si>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</si>
  <si>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</si>
  <si>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</si>
  <si>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</si>
  <si>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</si>
  <si>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</si>
  <si>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</si>
  <si>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</si>
  <si>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</si>
  <si>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</si>
  <si>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</si>
  <si>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</si>
  <si>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</si>
  <si>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</si>
  <si>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</si>
  <si>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</si>
  <si>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</si>
  <si>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</si>
  <si>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</si>
  <si>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</si>
  <si>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</si>
  <si>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</si>
  <si>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</si>
  <si>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</si>
  <si>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</si>
  <si>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</si>
  <si>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</si>
  <si>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</si>
  <si>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</si>
  <si>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</si>
  <si>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</si>
  <si>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</si>
  <si>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</si>
  <si>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</si>
  <si>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</si>
  <si>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</si>
  <si>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</si>
  <si>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</si>
  <si>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</si>
  <si>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</si>
  <si>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</si>
  <si>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</si>
  <si>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</si>
  <si>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</si>
  <si>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</si>
  <si>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</si>
  <si>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</si>
  <si>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</si>
  <si>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</si>
  <si>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</si>
  <si>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</si>
  <si>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</si>
  <si>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</si>
  <si>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</si>
  <si>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</si>
  <si>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</si>
  <si>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</si>
  <si>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</si>
  <si>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</si>
  <si>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</si>
  <si>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</si>
  <si>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</si>
  <si>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</si>
  <si>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</si>
  <si>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</si>
  <si>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</si>
  <si>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</si>
  <si>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</si>
  <si>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</si>
  <si>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</si>
  <si>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</si>
  <si>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</si>
  <si>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</si>
  <si>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</si>
  <si>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</si>
  <si>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</si>
  <si>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</si>
  <si>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</si>
  <si>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</si>
  <si>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</si>
  <si>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</si>
  <si>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</si>
  <si>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</si>
  <si>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</si>
  <si>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</si>
  <si>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</si>
  <si>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</si>
  <si>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</si>
  <si>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</si>
  <si>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</si>
  <si>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</si>
  <si>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</si>
  <si>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</si>
  <si>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</si>
  <si>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</si>
  <si>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</si>
  <si>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</si>
  <si>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</si>
  <si>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</si>
  <si>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</si>
  <si>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</si>
  <si>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</si>
  <si>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</si>
  <si>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</si>
  <si>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</si>
  <si>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</si>
  <si>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</si>
  <si>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</si>
  <si>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</si>
  <si>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</si>
  <si>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</si>
  <si>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</si>
  <si>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</si>
  <si>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</si>
  <si>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</si>
  <si>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</si>
  <si>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</si>
  <si>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</si>
  <si>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</si>
  <si>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</si>
  <si>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</si>
  <si>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</si>
  <si>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</si>
  <si>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</si>
  <si>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</si>
  <si>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</si>
  <si>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</si>
  <si>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</si>
  <si>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</si>
  <si>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</si>
  <si>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</si>
  <si>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</si>
  <si>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</si>
  <si>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</si>
  <si>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</si>
  <si>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</si>
  <si>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</si>
  <si>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</si>
  <si>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</si>
  <si>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</si>
  <si>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</si>
  <si>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</si>
  <si>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</si>
  <si>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</si>
  <si>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</si>
  <si>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</si>
  <si>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</si>
  <si>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</si>
  <si>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</si>
  <si>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</si>
  <si>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</si>
  <si>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</si>
  <si>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</si>
  <si>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</si>
  <si>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</si>
  <si>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</si>
  <si>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</si>
  <si>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</si>
  <si>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</si>
  <si>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</si>
  <si>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</si>
  <si>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</si>
  <si>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</si>
  <si>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</si>
  <si>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</si>
  <si>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</si>
  <si>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</si>
  <si>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</si>
  <si>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</si>
  <si>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</si>
  <si>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</si>
  <si>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</si>
  <si>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</si>
  <si>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</si>
  <si>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</si>
  <si>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</si>
  <si>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</si>
  <si>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</si>
  <si>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</si>
  <si>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</si>
  <si>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</si>
  <si>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</si>
  <si>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</si>
  <si>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</si>
  <si>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</si>
  <si>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</si>
  <si>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</si>
  <si>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</si>
  <si>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</si>
  <si>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</si>
  <si>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</si>
  <si>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</si>
  <si>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</si>
  <si>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</si>
  <si>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</si>
  <si>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</si>
  <si>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</si>
  <si>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</si>
  <si>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</si>
  <si>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</si>
  <si>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</si>
  <si>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</si>
  <si>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</si>
  <si>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</si>
  <si>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</si>
  <si>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</si>
  <si>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</si>
  <si>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</si>
  <si>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</si>
  <si>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</si>
  <si>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</si>
  <si>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</si>
  <si>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</si>
  <si>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</si>
  <si>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</si>
  <si>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</si>
  <si>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</si>
  <si>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</si>
  <si>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</si>
  <si>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</si>
  <si>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</si>
  <si>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</si>
  <si>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</si>
  <si>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</si>
  <si>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</si>
  <si>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</si>
  <si>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</si>
  <si>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</si>
  <si>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</si>
  <si>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</si>
  <si>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</si>
  <si>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</si>
  <si>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</si>
  <si>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</si>
  <si>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</si>
  <si>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</si>
  <si>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</si>
  <si>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</si>
  <si>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</si>
  <si>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</si>
  <si>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</si>
  <si>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</si>
  <si>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</si>
  <si>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</si>
  <si>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</si>
  <si>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</si>
  <si>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</si>
  <si>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</si>
  <si>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</si>
  <si>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</si>
  <si>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</si>
  <si>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</si>
  <si>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</si>
  <si>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</si>
  <si>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</si>
  <si>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</si>
  <si>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</si>
  <si>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</si>
  <si>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</si>
  <si>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</si>
  <si>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</si>
  <si>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</si>
  <si>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</si>
  <si>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</si>
  <si>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</si>
  <si>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</si>
  <si>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</si>
  <si>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</si>
  <si>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</si>
  <si>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</si>
  <si>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</si>
  <si>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</si>
  <si>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</si>
  <si>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</si>
  <si>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</si>
  <si>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</si>
  <si>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</si>
  <si>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</si>
  <si>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</si>
  <si>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</si>
  <si>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</si>
  <si>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</si>
  <si>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</si>
  <si>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</si>
  <si>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</si>
  <si>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</si>
  <si>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</si>
  <si>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</si>
  <si>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</si>
  <si>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</si>
  <si>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</si>
  <si>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</si>
  <si>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</si>
  <si>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</si>
  <si>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</si>
  <si>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</si>
  <si>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</si>
  <si>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</si>
  <si>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</si>
  <si>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</si>
  <si>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</si>
  <si>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</si>
  <si>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</si>
  <si>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</si>
  <si>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</si>
  <si>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</si>
  <si>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</si>
  <si>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</si>
  <si>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</si>
  <si>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</si>
  <si>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</si>
  <si>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</si>
  <si>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</si>
  <si>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</si>
  <si>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</si>
  <si>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</si>
  <si>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</si>
  <si>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</si>
  <si>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</si>
  <si>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</si>
  <si>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</si>
  <si>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</si>
  <si>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</si>
  <si>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</si>
  <si>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</si>
  <si>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</si>
  <si>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</si>
  <si>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</si>
  <si>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</si>
  <si>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</si>
  <si>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</si>
  <si>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</si>
  <si>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</si>
  <si>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</si>
  <si>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</si>
  <si>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</si>
  <si>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</si>
  <si>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</si>
  <si>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</si>
  <si>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</si>
  <si>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</si>
  <si>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</si>
  <si>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</si>
  <si>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</si>
  <si>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</si>
  <si>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</si>
  <si>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</si>
  <si>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</si>
  <si>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</si>
  <si>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</si>
  <si>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</si>
  <si>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</si>
  <si>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</si>
  <si>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</si>
  <si>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</si>
  <si>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</si>
  <si>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</si>
  <si>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</si>
  <si>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</si>
  <si>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</si>
  <si>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</si>
  <si>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</si>
  <si>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</si>
  <si>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</si>
  <si>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</si>
  <si>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</si>
  <si>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</si>
  <si>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</si>
  <si>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</si>
  <si>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</si>
  <si>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</si>
  <si>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</si>
  <si>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</si>
  <si>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</si>
  <si>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</si>
  <si>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</si>
  <si>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</si>
  <si>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</si>
  <si>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</si>
  <si>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</si>
  <si>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</si>
  <si>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</si>
  <si>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</si>
  <si>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</si>
  <si>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</si>
  <si>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</si>
  <si>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</si>
  <si>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</si>
  <si>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</si>
  <si>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</si>
  <si>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</si>
  <si>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</si>
  <si>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</si>
  <si>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</si>
  <si>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</si>
  <si>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</si>
  <si>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</si>
  <si>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</si>
  <si>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</si>
  <si>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</si>
  <si>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</si>
  <si>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</si>
  <si>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</si>
  <si>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</si>
  <si>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</si>
  <si>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</si>
  <si>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</si>
  <si>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</si>
  <si>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</si>
  <si>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</si>
  <si>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</si>
  <si>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</si>
  <si>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</si>
  <si>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</si>
  <si>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</si>
  <si>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</si>
  <si>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</si>
  <si>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</si>
  <si>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</si>
  <si>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</si>
  <si>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</si>
  <si>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</si>
  <si>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</si>
  <si>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</si>
  <si>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</si>
  <si>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</si>
  <si>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</si>
  <si>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</si>
  <si>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</si>
  <si>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</si>
  <si>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</si>
  <si>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</si>
  <si>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</si>
  <si>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</si>
  <si>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</si>
  <si>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</si>
  <si>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</si>
  <si>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</si>
  <si>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</si>
  <si>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</si>
  <si>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</si>
  <si>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</si>
  <si>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</si>
  <si>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</si>
  <si>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</si>
  <si>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</si>
  <si>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</si>
  <si>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</si>
  <si>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</si>
  <si>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</si>
  <si>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</si>
  <si>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</si>
  <si>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</si>
  <si>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</si>
  <si>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</si>
  <si>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</si>
  <si>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</si>
  <si>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</si>
  <si>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</si>
  <si>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</si>
  <si>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</si>
  <si>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</si>
  <si>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</si>
  <si>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</si>
  <si>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</si>
  <si>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</si>
  <si>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</si>
  <si>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</si>
  <si>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</si>
  <si>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</si>
  <si>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</si>
  <si>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</si>
  <si>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</si>
  <si>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</si>
  <si>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</si>
  <si>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</si>
  <si>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</si>
  <si>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</si>
  <si>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</si>
  <si>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</si>
  <si>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</si>
  <si>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</si>
  <si>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</si>
  <si>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</si>
  <si>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</si>
  <si>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</si>
  <si>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</si>
  <si>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</si>
  <si>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</si>
  <si>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</si>
  <si>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</si>
  <si>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</si>
  <si>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</si>
  <si>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</si>
  <si>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</si>
  <si>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</si>
  <si>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</si>
  <si>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</si>
  <si>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</si>
  <si>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</si>
  <si>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</si>
  <si>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</si>
  <si>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</si>
  <si>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</si>
  <si>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</si>
  <si>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</si>
  <si>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</si>
  <si>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</si>
  <si>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</si>
  <si>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</si>
  <si>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</si>
  <si>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</si>
  <si>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</si>
  <si>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</si>
  <si>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</si>
  <si>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</si>
  <si>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</si>
  <si>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</si>
  <si>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</si>
  <si>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</si>
  <si>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</si>
  <si>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</si>
  <si>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</si>
  <si>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</si>
  <si>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</si>
  <si>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</si>
  <si>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</si>
  <si>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</si>
  <si>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</si>
  <si>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</si>
  <si>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</si>
  <si>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</si>
  <si>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</si>
  <si>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</si>
  <si>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</si>
  <si>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</si>
  <si>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</si>
  <si>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</si>
  <si>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</si>
  <si>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</si>
  <si>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</si>
  <si>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</si>
  <si>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</si>
  <si>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</si>
  <si>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</si>
  <si>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</si>
  <si>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</si>
  <si>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</si>
  <si>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</si>
  <si>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</si>
  <si>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</si>
  <si>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</si>
  <si>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</si>
  <si>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</si>
  <si>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</si>
  <si>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</si>
  <si>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</si>
  <si>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</si>
  <si>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</si>
  <si>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</si>
  <si>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</si>
  <si>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</si>
  <si>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</si>
  <si>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</si>
  <si>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</si>
  <si>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</si>
  <si>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</si>
  <si>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</si>
  <si>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</si>
  <si>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</si>
  <si>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</si>
  <si>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</si>
  <si>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</si>
  <si>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</si>
  <si>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</si>
  <si>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</si>
  <si>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</si>
  <si>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</si>
  <si>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</si>
  <si>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</si>
  <si>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</si>
  <si>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</si>
  <si>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</si>
  <si>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</si>
  <si>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</si>
  <si>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</si>
  <si>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</si>
  <si>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</si>
  <si>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</si>
  <si>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</si>
  <si>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</si>
  <si>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</si>
  <si>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</si>
  <si>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</si>
  <si>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</si>
  <si>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</si>
  <si>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</si>
  <si>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</si>
  <si>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</si>
  <si>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</si>
  <si>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</si>
  <si>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</si>
  <si>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</si>
  <si>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</si>
  <si>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</si>
  <si>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</si>
  <si>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</si>
  <si>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</si>
  <si>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</si>
  <si>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</si>
  <si>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</si>
  <si>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</si>
  <si>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</si>
  <si>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</si>
  <si>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</si>
  <si>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</si>
  <si>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</si>
  <si>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</si>
  <si>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</si>
  <si>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</si>
  <si>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</si>
  <si>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</si>
  <si>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</si>
  <si>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</si>
  <si>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</si>
  <si>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</si>
  <si>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</si>
  <si>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</si>
  <si>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</si>
  <si>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</si>
  <si>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</si>
  <si>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</si>
  <si>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</si>
  <si>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</si>
  <si>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</si>
  <si>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</si>
  <si>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</si>
  <si>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</si>
  <si>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</si>
  <si>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</si>
  <si>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</si>
  <si>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</si>
  <si>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</si>
  <si>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</si>
  <si>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</si>
  <si>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</si>
  <si>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</si>
  <si>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</si>
  <si>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</si>
  <si>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</si>
  <si>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</si>
  <si>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</si>
  <si>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</si>
  <si>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</si>
  <si>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</si>
  <si>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</si>
  <si>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</si>
  <si>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</si>
  <si>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</si>
  <si>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</si>
  <si>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</si>
  <si>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</si>
  <si>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</si>
  <si>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</si>
  <si>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</si>
  <si>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</si>
  <si>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</si>
  <si>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</si>
  <si>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</si>
  <si>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</si>
  <si>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</si>
  <si>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</si>
  <si>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</si>
  <si>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</si>
  <si>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</si>
  <si>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</si>
  <si>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</si>
  <si>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</si>
  <si>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</si>
  <si>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</si>
  <si>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</si>
  <si>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</si>
  <si>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</si>
  <si>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</si>
  <si>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</si>
  <si>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</si>
  <si>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</si>
  <si>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</si>
  <si>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</si>
  <si>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</si>
  <si>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</si>
  <si>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</si>
  <si>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</si>
  <si>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</si>
  <si>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</si>
  <si>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</si>
  <si>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</si>
  <si>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</si>
  <si>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</si>
  <si>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</si>
  <si>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</si>
  <si>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</si>
  <si>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</si>
  <si>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</si>
  <si>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</si>
  <si>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</si>
  <si>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</si>
  <si>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</si>
  <si>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</si>
  <si>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</si>
  <si>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</si>
  <si>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</si>
  <si>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</si>
  <si>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</si>
  <si>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</si>
  <si>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</si>
  <si>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</si>
  <si>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</si>
  <si>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</si>
  <si>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</si>
  <si>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</si>
  <si>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</si>
  <si>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</si>
  <si>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</si>
  <si>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</si>
  <si>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</si>
  <si>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</si>
  <si>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</si>
  <si>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</si>
  <si>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</si>
  <si>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</si>
  <si>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</si>
  <si>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</si>
  <si>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</si>
  <si>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</si>
  <si>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</si>
  <si>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</si>
  <si>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</si>
  <si>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</si>
  <si>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</si>
  <si>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</si>
  <si>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</si>
  <si>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</si>
  <si>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</si>
  <si>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</si>
  <si>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</si>
  <si>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</si>
  <si>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</si>
  <si>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</si>
  <si>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</si>
  <si>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</si>
  <si>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</si>
  <si>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</si>
  <si>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</si>
  <si>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</si>
  <si>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</si>
  <si>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</si>
  <si>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</si>
  <si>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</si>
  <si>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</si>
  <si>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</si>
  <si>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</si>
  <si>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</si>
  <si>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</si>
  <si>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</si>
  <si>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</si>
  <si>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</si>
  <si>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</si>
  <si>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</si>
  <si>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</si>
  <si>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</si>
  <si>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</si>
  <si>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</si>
  <si>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</si>
  <si>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</si>
  <si>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</si>
  <si>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</si>
  <si>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</si>
  <si>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</si>
  <si>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</si>
  <si>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</si>
  <si>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</si>
  <si>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</si>
  <si>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</si>
  <si>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</si>
  <si>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</si>
  <si>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</si>
  <si>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</si>
  <si>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</si>
  <si>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</si>
  <si>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</si>
  <si>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</si>
  <si>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</si>
  <si>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</si>
  <si>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</si>
  <si>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</si>
  <si>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</si>
  <si>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</si>
  <si>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</si>
  <si>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</si>
  <si>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</si>
  <si>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</si>
  <si>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</si>
  <si>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</si>
  <si>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</si>
  <si>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</si>
  <si>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</si>
  <si>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</si>
  <si>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</si>
  <si>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</si>
  <si>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</si>
  <si>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</si>
  <si>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</si>
  <si>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</si>
  <si>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</si>
  <si>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</si>
  <si>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</si>
  <si>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</si>
  <si>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</si>
  <si>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</si>
  <si>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</si>
  <si>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</si>
  <si>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</si>
  <si>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</si>
  <si>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</si>
  <si>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</si>
  <si>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</si>
  <si>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</si>
  <si>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</si>
  <si>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</si>
  <si>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</si>
  <si>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</si>
  <si>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</si>
  <si>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</si>
  <si>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</si>
  <si>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</si>
  <si>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</si>
  <si>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</si>
  <si>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</si>
  <si>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</si>
  <si>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</si>
  <si>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</si>
  <si>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</si>
  <si>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</si>
  <si>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</si>
  <si>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</si>
  <si>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</si>
  <si>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</si>
  <si>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</si>
  <si>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</si>
  <si>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</si>
  <si>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</si>
  <si>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</si>
  <si>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</si>
  <si>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</si>
  <si>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</si>
  <si>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</si>
  <si>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</si>
  <si>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</si>
  <si>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</si>
  <si>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</si>
  <si>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</si>
  <si>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</si>
  <si>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</si>
  <si>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</si>
  <si>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</si>
  <si>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</si>
  <si>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</si>
  <si>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</si>
  <si>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</si>
  <si>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</si>
  <si>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</si>
  <si>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</si>
  <si>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</si>
  <si>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</si>
  <si>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</si>
  <si>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</si>
  <si>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</si>
  <si>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</si>
  <si>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</si>
  <si>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</si>
  <si>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</si>
  <si>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</si>
  <si>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</si>
  <si>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</si>
  <si>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</si>
  <si>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</si>
  <si>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</si>
  <si>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</si>
  <si>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</si>
  <si>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</si>
  <si>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</si>
  <si>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</si>
  <si>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</si>
  <si>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</si>
  <si>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</si>
  <si>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</si>
  <si>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</si>
  <si>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</si>
  <si>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</si>
  <si>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</si>
  <si>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</si>
  <si>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</si>
  <si>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</si>
  <si>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</si>
  <si>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</si>
  <si>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</si>
  <si>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</si>
  <si>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</si>
  <si>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</si>
  <si>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</si>
  <si>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</si>
  <si>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</si>
  <si>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</si>
  <si>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</si>
  <si>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</si>
  <si>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</si>
  <si>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</si>
  <si>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</si>
  <si>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</si>
  <si>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</si>
  <si>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</si>
  <si>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</si>
  <si>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</si>
  <si>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</si>
  <si>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</si>
  <si>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</si>
  <si>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</si>
  <si>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</si>
  <si>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</si>
  <si>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</si>
  <si>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</si>
  <si>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</si>
  <si>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</si>
  <si>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</si>
  <si>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</si>
  <si>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</si>
  <si>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</si>
  <si>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</si>
  <si>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</si>
  <si>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</si>
  <si>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</si>
  <si>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</si>
  <si>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</si>
  <si>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</si>
  <si>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</si>
  <si>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</si>
  <si>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</si>
  <si>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</si>
  <si>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</si>
  <si>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</si>
  <si>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</si>
  <si>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</si>
  <si>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</si>
  <si>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</si>
  <si>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</si>
  <si>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</si>
  <si>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</si>
  <si>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</si>
  <si>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</si>
  <si>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</si>
  <si>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</si>
  <si>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</si>
  <si>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</si>
  <si>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</si>
  <si>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</si>
  <si>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</si>
  <si>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</si>
  <si>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</si>
  <si>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</si>
  <si>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</si>
  <si>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</si>
  <si>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</si>
  <si>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</si>
  <si>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</si>
  <si>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</si>
  <si>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</si>
  <si>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</si>
  <si>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</si>
  <si>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</si>
  <si>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</si>
  <si>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</si>
  <si>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</si>
  <si>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</si>
  <si>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</si>
  <si>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</si>
  <si>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</si>
  <si>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</si>
  <si>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</si>
  <si>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</si>
  <si>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</si>
  <si>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</si>
  <si>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</si>
  <si>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</si>
  <si>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</si>
  <si>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</si>
  <si>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</si>
  <si>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</si>
  <si>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</si>
  <si>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</si>
  <si>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</si>
  <si>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</si>
  <si>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</si>
  <si>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</si>
  <si>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</si>
  <si>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</si>
  <si>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</si>
  <si>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</si>
  <si>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</si>
  <si>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</si>
  <si>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</si>
  <si>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</si>
  <si>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</si>
  <si>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</si>
  <si>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</si>
  <si>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</si>
  <si>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</si>
  <si>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</si>
  <si>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</si>
  <si>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</si>
  <si>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</si>
  <si>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</si>
  <si>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</si>
  <si>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</si>
  <si>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</si>
  <si>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</si>
  <si>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</si>
  <si>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</si>
  <si>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</si>
  <si>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</si>
  <si>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</si>
  <si>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</si>
  <si>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</si>
  <si>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</si>
  <si>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</si>
  <si>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</si>
  <si>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</si>
  <si>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</si>
  <si>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</si>
  <si>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</si>
  <si>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</si>
  <si>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</si>
  <si>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</si>
  <si>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</si>
  <si>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</si>
  <si>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</si>
  <si>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</si>
  <si>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</si>
  <si>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</si>
  <si>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</si>
  <si>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</si>
  <si>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</si>
  <si>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</si>
  <si>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</si>
  <si>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</si>
  <si>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</si>
  <si>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</si>
  <si>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</si>
  <si>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</si>
  <si>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</si>
  <si>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</si>
  <si>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</si>
  <si>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</si>
  <si>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</si>
  <si>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</si>
  <si>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</si>
  <si>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</si>
  <si>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</si>
  <si>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</si>
  <si>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</si>
  <si>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</si>
  <si>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</si>
  <si>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</si>
  <si>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</si>
  <si>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</si>
  <si>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</si>
  <si>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</si>
  <si>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</si>
  <si>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</si>
  <si>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</si>
  <si>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</si>
  <si>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</si>
  <si>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</si>
  <si>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</si>
  <si>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</si>
  <si>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</si>
  <si>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</si>
  <si>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</si>
  <si>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</si>
  <si>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</si>
  <si>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</si>
  <si>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</si>
  <si>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</si>
  <si>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</si>
  <si>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</si>
  <si>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</si>
  <si>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</si>
  <si>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</si>
  <si>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</si>
  <si>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</si>
  <si>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</si>
  <si>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</si>
  <si>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</si>
  <si>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</si>
  <si>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</si>
  <si>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</si>
  <si>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</si>
  <si>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</si>
  <si>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</si>
  <si>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</si>
  <si>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</si>
  <si>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</si>
  <si>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</si>
  <si>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</si>
  <si>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</si>
  <si>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</si>
  <si>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</si>
  <si>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</si>
  <si>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</si>
  <si>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</si>
  <si>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</si>
  <si>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</si>
  <si>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</si>
  <si>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</si>
  <si>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</si>
  <si>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</si>
  <si>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</si>
  <si>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</si>
  <si>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</si>
  <si>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</si>
  <si>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</si>
  <si>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</si>
  <si>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</si>
  <si>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</si>
  <si>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</si>
  <si>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</si>
  <si>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</si>
  <si>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</si>
  <si>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</si>
  <si>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</si>
  <si>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</si>
  <si>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</si>
  <si>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</si>
  <si>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</si>
  <si>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</si>
  <si>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</si>
  <si>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</si>
  <si>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</si>
  <si>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</si>
  <si>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</si>
  <si>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</si>
  <si>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</si>
  <si>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</si>
  <si>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</si>
  <si>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</si>
  <si>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</si>
  <si>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</si>
  <si>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</si>
  <si>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</si>
  <si>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</si>
  <si>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</si>
  <si>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</si>
  <si>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</si>
  <si>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</si>
  <si>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</si>
  <si>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</si>
  <si>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</si>
  <si>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</si>
  <si>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</si>
  <si>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</si>
  <si>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</si>
  <si>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</si>
  <si>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</si>
  <si>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</si>
  <si>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</si>
  <si>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</si>
  <si>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</si>
  <si>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</si>
  <si>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</si>
  <si>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</si>
  <si>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</si>
  <si>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</si>
  <si>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</si>
  <si>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</si>
  <si>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</si>
  <si>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</si>
  <si>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</si>
  <si>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</si>
  <si>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</si>
  <si>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</si>
  <si>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</si>
  <si>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</si>
  <si>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</si>
  <si>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</si>
  <si>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</si>
  <si>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</si>
  <si>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</si>
  <si>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</si>
  <si>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</si>
  <si>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</si>
  <si>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</si>
  <si>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</si>
  <si>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</si>
  <si>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</si>
  <si>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</si>
  <si>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</si>
  <si>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</si>
  <si>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</si>
  <si>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</si>
  <si>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</si>
  <si>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</si>
  <si>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</si>
  <si>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</si>
  <si>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</si>
  <si>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</si>
  <si>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</si>
  <si>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</si>
  <si>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</si>
  <si>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</si>
  <si>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</si>
  <si>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</si>
  <si>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</si>
  <si>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</si>
  <si>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</si>
  <si>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</si>
  <si>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</si>
  <si>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</si>
  <si>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</si>
  <si>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</si>
  <si>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</si>
  <si>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</si>
  <si>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</si>
  <si>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</si>
  <si>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</si>
  <si>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</si>
  <si>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</si>
  <si>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</si>
  <si>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</si>
  <si>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</si>
  <si>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</si>
  <si>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</si>
  <si>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</si>
  <si>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</si>
  <si>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</si>
  <si>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</si>
  <si>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</si>
  <si>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</si>
  <si>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</si>
  <si>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</si>
  <si>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</si>
  <si>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</si>
  <si>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</si>
  <si>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</si>
  <si>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</si>
  <si>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</si>
  <si>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</si>
  <si>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</si>
  <si>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</si>
  <si>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</si>
  <si>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</si>
  <si>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</si>
  <si>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</si>
  <si>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</si>
  <si>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</si>
  <si>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</si>
  <si>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</si>
  <si>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</si>
  <si>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</si>
  <si>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</si>
  <si>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</si>
  <si>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</si>
  <si>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</si>
  <si>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</si>
  <si>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</si>
  <si>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</si>
  <si>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</si>
  <si>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</si>
  <si>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</si>
  <si>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</si>
  <si>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</si>
  <si>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</si>
  <si>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</si>
  <si>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</si>
  <si>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</si>
  <si>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</si>
  <si>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</si>
  <si>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</si>
  <si>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</si>
  <si>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</si>
  <si>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</si>
  <si>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</si>
  <si>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</si>
  <si>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</si>
  <si>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</si>
  <si>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</si>
  <si>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</si>
  <si>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</si>
  <si>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</si>
  <si>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</si>
  <si>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</si>
  <si>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</si>
  <si>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</si>
  <si>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</si>
  <si>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</si>
  <si>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</si>
  <si>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</si>
  <si>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</si>
  <si>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</si>
  <si>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</si>
  <si>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</si>
  <si>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</si>
  <si>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</si>
  <si>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</si>
  <si>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</si>
  <si>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</si>
  <si>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</si>
  <si>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</si>
  <si>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</si>
  <si>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</si>
  <si>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</si>
  <si>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</si>
  <si>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</si>
  <si>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</si>
  <si>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</si>
  <si>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</si>
  <si>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</si>
  <si>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</si>
  <si>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</si>
  <si>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</si>
  <si>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</si>
  <si>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</si>
  <si>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</si>
  <si>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</si>
  <si>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</si>
  <si>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</si>
  <si>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</si>
  <si>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</si>
  <si>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</si>
  <si>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</si>
  <si>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</si>
  <si>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</si>
  <si>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</si>
  <si>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</si>
  <si>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</si>
  <si>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</si>
  <si>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</si>
  <si>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</si>
  <si>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</si>
  <si>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</si>
  <si>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</si>
  <si>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</si>
  <si>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</si>
  <si>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</si>
  <si>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</si>
  <si>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</si>
  <si>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</si>
  <si>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</si>
  <si>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</si>
  <si>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</si>
  <si>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</si>
  <si>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</si>
  <si>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</si>
  <si>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</si>
  <si>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</si>
  <si>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</si>
  <si>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</si>
  <si>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</si>
  <si>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</si>
  <si>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</si>
  <si>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</si>
  <si>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</si>
  <si>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</si>
  <si>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</si>
  <si>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</si>
  <si>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</si>
  <si>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</si>
  <si>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</si>
  <si>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</si>
  <si>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</si>
  <si>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</si>
  <si>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</si>
  <si>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</si>
  <si>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</si>
  <si>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</si>
  <si>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</si>
  <si>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</si>
  <si>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</si>
  <si>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</si>
  <si>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</si>
  <si>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</si>
  <si>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</si>
  <si>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</si>
  <si>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</si>
  <si>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</si>
  <si>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</si>
  <si>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</si>
  <si>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</si>
  <si>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</si>
  <si>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</si>
  <si>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</si>
  <si>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</si>
  <si>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</si>
  <si>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</si>
  <si>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</si>
  <si>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</si>
  <si>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</si>
  <si>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</si>
  <si>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</si>
  <si>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</si>
  <si>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</si>
  <si>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</si>
  <si>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</si>
  <si>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</si>
  <si>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</si>
  <si>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</si>
  <si>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</si>
  <si>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</si>
  <si>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</si>
  <si>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</si>
  <si>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</si>
  <si>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</si>
  <si>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</si>
  <si>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</si>
  <si>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</si>
  <si>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</si>
  <si>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</si>
  <si>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</si>
  <si>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</si>
  <si>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</si>
  <si>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</si>
  <si>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</si>
  <si>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</si>
  <si>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</si>
  <si>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</si>
  <si>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</si>
  <si>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</si>
  <si>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</si>
  <si>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</si>
  <si>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</si>
  <si>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</si>
  <si>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</si>
  <si>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</si>
  <si>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</si>
  <si>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</si>
  <si>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</si>
  <si>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</si>
  <si>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</si>
  <si>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</si>
  <si>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</si>
  <si>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</si>
  <si>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</si>
  <si>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</si>
  <si>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</si>
  <si>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</si>
  <si>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</si>
  <si>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</si>
  <si>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</si>
  <si>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</si>
  <si>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</si>
  <si>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</si>
  <si>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</si>
  <si>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</si>
  <si>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</si>
  <si>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</si>
  <si>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</si>
  <si>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</si>
  <si>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</si>
  <si>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</si>
  <si>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</si>
  <si>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</si>
  <si>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</si>
  <si>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</si>
  <si>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</si>
  <si>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</si>
  <si>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</si>
  <si>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</si>
  <si>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</si>
  <si>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</si>
  <si>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</si>
  <si>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</si>
  <si>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</si>
  <si>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</si>
  <si>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</si>
  <si>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</si>
  <si>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</si>
  <si>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</si>
  <si>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</si>
  <si>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</si>
  <si>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</si>
  <si>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</si>
  <si>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</si>
  <si>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</si>
  <si>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</si>
  <si>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</si>
  <si>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</si>
  <si>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</si>
  <si>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</si>
  <si>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</si>
  <si>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</si>
  <si>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</si>
  <si>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</si>
  <si>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</si>
  <si>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</si>
  <si>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</si>
  <si>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</si>
  <si>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</si>
  <si>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</si>
  <si>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</si>
  <si>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</si>
  <si>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</si>
  <si>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</si>
  <si>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</si>
  <si>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</si>
  <si>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</si>
  <si>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</si>
  <si>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</si>
  <si>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</si>
  <si>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</si>
  <si>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</si>
  <si>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</si>
  <si>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</si>
  <si>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</si>
  <si>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</si>
  <si>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</si>
  <si>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</si>
  <si>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</si>
  <si>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</si>
  <si>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</si>
  <si>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</si>
  <si>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</si>
  <si>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</si>
  <si>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</si>
  <si>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</si>
  <si>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</si>
  <si>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</si>
  <si>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</si>
  <si>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</si>
  <si>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</si>
  <si>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</si>
  <si>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</si>
  <si>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</si>
  <si>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</si>
  <si>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</si>
  <si>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</si>
  <si>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</si>
  <si>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</si>
  <si>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</si>
  <si>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</si>
  <si>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</si>
  <si>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</si>
  <si>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</si>
  <si>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</si>
  <si>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</si>
  <si>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</si>
  <si>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</si>
  <si>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</si>
  <si>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</si>
  <si>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</si>
  <si>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</si>
  <si>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</si>
  <si>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</si>
  <si>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</si>
  <si>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</si>
  <si>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</si>
  <si>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</si>
  <si>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</si>
  <si>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</si>
  <si>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</si>
  <si>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</si>
  <si>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</si>
  <si>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</si>
  <si>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</si>
  <si>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</si>
  <si>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</si>
  <si>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</si>
  <si>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</si>
  <si>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</si>
  <si>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</si>
  <si>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</si>
  <si>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</si>
  <si>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</si>
  <si>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</si>
  <si>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</si>
  <si>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</si>
  <si>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</si>
  <si>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</si>
  <si>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</si>
  <si>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</si>
  <si>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</si>
  <si>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</si>
  <si>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</si>
  <si>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</si>
  <si>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</si>
  <si>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</si>
  <si>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</si>
  <si>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</si>
  <si>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</si>
  <si>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</si>
  <si>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</si>
  <si>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</si>
  <si>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</si>
  <si>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</si>
  <si>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</si>
  <si>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</si>
  <si>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</si>
  <si>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</si>
  <si>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</si>
  <si>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</si>
  <si>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</si>
  <si>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</si>
  <si>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</si>
  <si>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</si>
  <si>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</si>
  <si>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</si>
  <si>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</si>
  <si>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</si>
  <si>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</si>
  <si>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</si>
  <si>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</si>
  <si>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</si>
  <si>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</si>
  <si>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</si>
  <si>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</si>
  <si>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</si>
  <si>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</si>
  <si>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</si>
  <si>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</si>
  <si>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</si>
  <si>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</si>
  <si>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</si>
  <si>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</si>
  <si>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</si>
  <si>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</si>
  <si>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</si>
  <si>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</si>
  <si>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</si>
  <si>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</si>
  <si>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</si>
  <si>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</si>
  <si>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</si>
  <si>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</si>
  <si>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</si>
  <si>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</si>
  <si>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</si>
  <si>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</si>
  <si>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</si>
  <si>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</si>
  <si>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</si>
  <si>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</si>
  <si>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</si>
  <si>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</si>
  <si>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</si>
  <si>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</si>
  <si>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</si>
  <si>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</si>
  <si>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</si>
  <si>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</si>
  <si>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</si>
  <si>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</si>
  <si>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</si>
  <si>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</si>
  <si>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</si>
  <si>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</si>
  <si>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</si>
  <si>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</si>
  <si>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</si>
  <si>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</si>
  <si>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</si>
  <si>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</si>
  <si>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</si>
  <si>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</si>
  <si>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</si>
  <si>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</si>
  <si>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</si>
  <si>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</si>
  <si>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</si>
  <si>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</si>
  <si>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</si>
  <si>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</si>
  <si>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</si>
  <si>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</si>
  <si>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</si>
  <si>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</si>
  <si>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</si>
  <si>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</si>
  <si>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</si>
  <si>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</si>
  <si>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</si>
  <si>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</si>
  <si>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</si>
  <si>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</si>
  <si>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</si>
  <si>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</si>
  <si>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</si>
  <si>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</si>
  <si>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</si>
  <si>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</si>
  <si>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</si>
  <si>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</si>
  <si>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</si>
  <si>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</si>
  <si>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</si>
  <si>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</si>
  <si>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</si>
  <si>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</si>
  <si>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</si>
  <si>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</si>
  <si>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</si>
  <si>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</si>
  <si>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</si>
  <si>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</si>
  <si>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</si>
  <si>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</si>
  <si>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</si>
  <si>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</si>
  <si>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</si>
  <si>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</si>
  <si>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</si>
  <si>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</si>
  <si>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</si>
  <si>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</si>
  <si>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</si>
  <si>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</si>
  <si>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</si>
  <si>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</si>
  <si>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</si>
  <si>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</si>
  <si>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</si>
  <si>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</si>
  <si>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</si>
  <si>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</si>
  <si>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</si>
  <si>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</si>
  <si>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</si>
  <si>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</si>
  <si>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</si>
  <si>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</si>
  <si>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</si>
  <si>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</si>
  <si>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</si>
  <si>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</si>
  <si>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</si>
  <si>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</si>
  <si>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</si>
  <si>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</si>
  <si>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</si>
  <si>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</si>
  <si>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</si>
  <si>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</si>
  <si>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</si>
  <si>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</si>
  <si>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</si>
  <si>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</si>
  <si>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</si>
  <si>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</si>
  <si>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</si>
  <si>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</si>
  <si>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</si>
  <si>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</si>
  <si>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</si>
  <si>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</si>
  <si>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</si>
  <si>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</si>
  <si>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</si>
  <si>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</si>
  <si>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</si>
  <si>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</si>
  <si>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</si>
  <si>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</si>
  <si>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</si>
  <si>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</si>
  <si>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</si>
  <si>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</si>
  <si>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</si>
  <si>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</si>
  <si>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</si>
  <si>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</si>
  <si>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</si>
  <si>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</si>
  <si>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</si>
  <si>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</si>
  <si>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</si>
  <si>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</si>
  <si>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</si>
  <si>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</si>
  <si>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</si>
  <si>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</si>
  <si>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</si>
  <si>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</si>
  <si>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</si>
  <si>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</si>
  <si>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</si>
  <si>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</si>
  <si>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</si>
  <si>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</si>
  <si>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</si>
  <si>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</si>
  <si>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</si>
  <si>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</si>
  <si>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</si>
  <si>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</si>
  <si>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</si>
  <si>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</si>
  <si>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</si>
  <si>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</si>
  <si>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</si>
  <si>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</si>
  <si>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</si>
  <si>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</si>
  <si>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</si>
  <si>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</si>
  <si>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</si>
  <si>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</si>
  <si>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</si>
  <si>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</si>
  <si>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</si>
  <si>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</si>
  <si>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</si>
  <si>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</si>
  <si>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</si>
  <si>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</si>
  <si>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</si>
  <si>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</si>
  <si>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</si>
  <si>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</si>
  <si>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</si>
  <si>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</si>
  <si>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</si>
  <si>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</si>
  <si>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</si>
  <si>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</si>
  <si>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</si>
  <si>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</si>
  <si>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</si>
  <si>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</si>
  <si>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</si>
  <si>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</si>
  <si>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</si>
  <si>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</si>
  <si>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</si>
  <si>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</si>
  <si>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</si>
  <si>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</si>
  <si>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</si>
  <si>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</si>
  <si>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</si>
  <si>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</si>
  <si>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</si>
  <si>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</si>
  <si>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</si>
  <si>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</si>
  <si>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</si>
  <si>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</si>
  <si>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</si>
  <si>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</si>
  <si>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</si>
  <si>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</si>
  <si>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</si>
  <si>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</si>
  <si>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</si>
  <si>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</si>
  <si>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</si>
  <si>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</si>
  <si>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</si>
  <si>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</si>
  <si>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</si>
  <si>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</si>
  <si>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</si>
  <si>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</si>
  <si>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</si>
  <si>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</si>
  <si>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</si>
  <si>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</si>
  <si>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</si>
  <si>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</si>
  <si>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</si>
  <si>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</si>
  <si>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</si>
  <si>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</si>
  <si>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</si>
  <si>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</si>
  <si>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</si>
  <si>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</si>
  <si>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</si>
  <si>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</si>
  <si>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</si>
  <si>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</si>
  <si>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</si>
  <si>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</si>
  <si>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</si>
  <si>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</si>
  <si>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</si>
  <si>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</si>
  <si>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</si>
  <si>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</si>
  <si>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</si>
  <si>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</si>
  <si>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</si>
  <si>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</si>
  <si>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</si>
  <si>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</si>
  <si>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</si>
  <si>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</si>
  <si>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</si>
  <si>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</si>
  <si>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</si>
  <si>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</si>
  <si>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</si>
  <si>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</si>
  <si>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</si>
  <si>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</si>
  <si>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</si>
  <si>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</si>
  <si>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</si>
  <si>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</si>
  <si>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</si>
  <si>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</si>
  <si>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</si>
  <si>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</si>
  <si>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</si>
  <si>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</si>
  <si>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</si>
  <si>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</si>
  <si>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</si>
  <si>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</si>
  <si>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</si>
  <si>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</si>
  <si>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</si>
  <si>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</si>
  <si>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</si>
  <si>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</si>
  <si>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</si>
  <si>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</si>
  <si>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</si>
  <si>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</si>
  <si>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</si>
  <si>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</si>
  <si>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</si>
  <si>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</si>
  <si>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</si>
  <si>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</si>
  <si>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</si>
  <si>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</si>
  <si>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</si>
  <si>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</si>
  <si>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</si>
  <si>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</si>
  <si>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</si>
  <si>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</si>
  <si>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</si>
  <si>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</si>
  <si>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</si>
  <si>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</si>
  <si>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</si>
  <si>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</si>
  <si>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</si>
  <si>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</si>
  <si>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</si>
  <si>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</si>
  <si>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</si>
  <si>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</si>
  <si>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</si>
  <si>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</si>
  <si>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</si>
  <si>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</si>
  <si>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</si>
  <si>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</si>
  <si>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</si>
  <si>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</si>
  <si>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</si>
  <si>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</si>
  <si>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</si>
  <si>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</si>
  <si>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</si>
  <si>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</si>
  <si>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</si>
  <si>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</si>
  <si>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</si>
  <si>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</si>
  <si>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</si>
  <si>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</si>
  <si>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</si>
  <si>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</si>
  <si>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</si>
  <si>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</si>
  <si>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</si>
  <si>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</si>
  <si>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</si>
  <si>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</si>
  <si>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</si>
  <si>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</si>
  <si>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</si>
  <si>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</si>
  <si>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</si>
  <si>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</si>
  <si>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</si>
  <si>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</si>
  <si>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</si>
  <si>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</si>
  <si>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</si>
  <si>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</si>
  <si>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</si>
  <si>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</si>
  <si>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</si>
  <si>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</si>
  <si>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</si>
  <si>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</si>
  <si>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</si>
  <si>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</si>
  <si>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</si>
  <si>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</si>
  <si>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</si>
  <si>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</si>
  <si>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</si>
  <si>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</si>
  <si>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</si>
  <si>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</si>
  <si>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</si>
  <si>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</si>
  <si>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</si>
  <si>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</si>
  <si>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</si>
  <si>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</si>
  <si>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</si>
  <si>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</si>
  <si>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</si>
  <si>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</si>
  <si>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</si>
  <si>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</si>
  <si>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</si>
  <si>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</si>
  <si>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</si>
  <si>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</si>
  <si>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</si>
  <si>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</si>
  <si>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</si>
  <si>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</si>
  <si>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</si>
  <si>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</si>
  <si>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</si>
  <si>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</si>
  <si>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</si>
  <si>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</si>
  <si>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</si>
  <si>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</si>
  <si>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</si>
  <si>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</si>
  <si>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</si>
  <si>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</si>
  <si>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</si>
  <si>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</si>
  <si>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</si>
  <si>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</si>
  <si>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</si>
  <si>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</si>
  <si>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</si>
  <si>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</si>
  <si>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</si>
  <si>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</si>
  <si>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</si>
  <si>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</si>
  <si>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</si>
  <si>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</si>
  <si>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</si>
  <si>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</si>
  <si>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</si>
  <si>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</si>
  <si>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</si>
  <si>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</si>
  <si>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</si>
  <si>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</si>
  <si>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</si>
  <si>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</si>
  <si>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</si>
  <si>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</si>
  <si>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</si>
  <si>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</si>
  <si>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</si>
  <si>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</si>
  <si>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</si>
  <si>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</si>
  <si>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</si>
  <si>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</si>
  <si>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</si>
  <si>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</si>
  <si>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</si>
  <si>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</si>
  <si>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</si>
  <si>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</si>
  <si>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</si>
  <si>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</si>
  <si>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</si>
  <si>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</si>
  <si>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</si>
  <si>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</si>
  <si>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</si>
  <si>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</si>
  <si>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</si>
  <si>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</si>
  <si>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</si>
  <si>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</si>
  <si>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</si>
  <si>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</si>
  <si>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</si>
  <si>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</si>
  <si>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</si>
  <si>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</si>
  <si>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</si>
  <si>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</si>
  <si>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</si>
  <si>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</si>
  <si>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</si>
  <si>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</si>
  <si>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</si>
  <si>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</si>
  <si>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</si>
  <si>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</si>
  <si>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</si>
  <si>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</si>
  <si>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</si>
  <si>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</si>
  <si>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</si>
  <si>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</si>
  <si>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</si>
  <si>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</si>
  <si>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</si>
  <si>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</si>
  <si>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</si>
  <si>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</si>
  <si>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</si>
  <si>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</si>
  <si>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</si>
  <si>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</si>
  <si>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</si>
  <si>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</si>
  <si>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</si>
  <si>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</si>
  <si>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</si>
  <si>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</si>
  <si>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</si>
  <si>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</si>
  <si>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</si>
  <si>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</si>
  <si>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</si>
  <si>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</si>
  <si>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</si>
  <si>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</si>
  <si>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</si>
  <si>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</si>
  <si>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</si>
  <si>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</si>
  <si>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</si>
  <si>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</si>
  <si>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</si>
  <si>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</si>
  <si>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</si>
  <si>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</si>
  <si>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</si>
  <si>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</si>
  <si>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</si>
  <si>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</si>
  <si>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</si>
  <si>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</si>
  <si>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</si>
  <si>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</si>
  <si>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</si>
  <si>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</si>
  <si>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</si>
  <si>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</si>
  <si>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</si>
  <si>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</si>
  <si>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</si>
  <si>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</si>
  <si>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</si>
  <si>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</si>
  <si>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</si>
  <si>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</si>
  <si>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</si>
  <si>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</si>
  <si>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</si>
  <si>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</si>
  <si>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</si>
  <si>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</si>
  <si>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</si>
  <si>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</si>
  <si>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</si>
  <si>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</si>
  <si>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</si>
  <si>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</si>
  <si>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</si>
  <si>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</si>
  <si>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</si>
  <si>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</si>
  <si>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</si>
  <si>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</si>
  <si>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</si>
  <si>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</si>
  <si>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</si>
  <si>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</si>
  <si>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</si>
  <si>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</si>
  <si>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</si>
  <si>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</si>
  <si>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</si>
  <si>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</si>
  <si>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</si>
  <si>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</si>
  <si>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</si>
  <si>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</si>
  <si>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</si>
  <si>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</si>
  <si>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</si>
  <si>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</si>
  <si>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</si>
  <si>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</si>
  <si>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</si>
  <si>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</si>
  <si>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</si>
  <si>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</si>
  <si>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</si>
  <si>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</si>
  <si>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</si>
  <si>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</si>
  <si>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</si>
  <si>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</si>
  <si>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</si>
  <si>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</si>
  <si>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</si>
  <si>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</si>
  <si>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</si>
  <si>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</si>
  <si>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</si>
  <si>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</si>
  <si>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</si>
  <si>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</si>
  <si>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</si>
  <si>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</si>
  <si>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</si>
  <si>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</si>
  <si>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</si>
  <si>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</si>
  <si>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</si>
  <si>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</si>
  <si>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</si>
  <si>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</si>
  <si>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</si>
  <si>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</si>
  <si>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</si>
  <si>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</si>
  <si>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</si>
  <si>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</si>
  <si>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</si>
  <si>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</si>
  <si>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</si>
  <si>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</si>
  <si>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</si>
  <si>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</si>
  <si>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</si>
  <si>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</si>
  <si>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</si>
  <si>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</si>
  <si>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</si>
  <si>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</si>
  <si>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</si>
  <si>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</si>
  <si>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</si>
  <si>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</si>
  <si>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</si>
  <si>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</si>
  <si>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</si>
  <si>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</si>
  <si>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</si>
  <si>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</si>
  <si>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</si>
  <si>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</si>
  <si>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</si>
  <si>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</si>
  <si>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</si>
  <si>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</si>
  <si>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</si>
  <si>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</si>
  <si>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</si>
  <si>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</si>
  <si>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</si>
  <si>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</si>
  <si>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</si>
  <si>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</si>
  <si>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</si>
  <si>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</si>
  <si>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</si>
  <si>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</si>
  <si>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</si>
  <si>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</si>
  <si>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</si>
  <si>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</si>
  <si>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</si>
  <si>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</si>
  <si>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</si>
  <si>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</si>
  <si>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</si>
  <si>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</si>
  <si>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</si>
  <si>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</si>
  <si>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</si>
  <si>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</si>
  <si>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</si>
  <si>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</si>
  <si>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</si>
  <si>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</si>
  <si>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</si>
  <si>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</si>
  <si>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</si>
  <si>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</si>
  <si>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</si>
  <si>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</si>
  <si>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</si>
  <si>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</si>
  <si>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</si>
  <si>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</si>
  <si>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</si>
  <si>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</si>
  <si>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</si>
  <si>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</si>
  <si>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</si>
  <si>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</si>
  <si>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</si>
  <si>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</si>
  <si>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</si>
  <si>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</si>
  <si>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</si>
  <si>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</si>
  <si>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</si>
  <si>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</si>
  <si>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</si>
  <si>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</si>
  <si>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</si>
  <si>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</si>
  <si>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</si>
  <si>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</si>
  <si>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</si>
  <si>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</si>
  <si>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</si>
  <si>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</si>
  <si>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</si>
  <si>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</si>
  <si>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</si>
  <si>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</si>
  <si>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</si>
  <si>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</si>
  <si>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</si>
  <si>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</si>
  <si>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</si>
  <si>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</si>
  <si>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</si>
  <si>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</si>
  <si>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</si>
  <si>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</si>
  <si>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</si>
  <si>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</si>
  <si>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</si>
  <si>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</si>
  <si>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</si>
  <si>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</si>
  <si>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</si>
  <si>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</si>
  <si>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</si>
  <si>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</si>
  <si>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</si>
  <si>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</si>
  <si>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</si>
  <si>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</si>
  <si>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</si>
  <si>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</si>
  <si>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</si>
  <si>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</si>
  <si>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</si>
  <si>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</si>
  <si>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</si>
  <si>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</si>
  <si>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</si>
  <si>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</si>
  <si>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</si>
  <si>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</si>
  <si>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</si>
  <si>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</si>
  <si>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</si>
  <si>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</si>
  <si>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</si>
  <si>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</si>
  <si>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</si>
  <si>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</si>
  <si>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</si>
  <si>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</si>
  <si>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</si>
  <si>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</si>
  <si>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</si>
  <si>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</si>
  <si>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</si>
  <si>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</si>
  <si>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</si>
  <si>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</si>
  <si>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</si>
  <si>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</si>
  <si>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</si>
  <si>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</si>
  <si>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</si>
  <si>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</si>
  <si>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</si>
  <si>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</si>
  <si>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</si>
  <si>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</si>
  <si>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</si>
  <si>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</si>
  <si>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</si>
  <si>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</si>
  <si>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</si>
  <si>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</si>
  <si>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</si>
  <si>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</si>
  <si>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</si>
  <si>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</si>
  <si>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</si>
  <si>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</si>
  <si>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</si>
  <si>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</si>
  <si>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</si>
  <si>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</si>
  <si>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</si>
  <si>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</si>
  <si>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</si>
  <si>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</si>
  <si>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</si>
  <si>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</si>
  <si>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</si>
  <si>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</si>
  <si>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</si>
  <si>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</si>
  <si>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</si>
  <si>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</si>
  <si>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</si>
  <si>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</si>
  <si>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</si>
  <si>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</si>
  <si>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</si>
  <si>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</si>
  <si>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</si>
  <si>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</si>
  <si>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</si>
  <si>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</si>
  <si>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</si>
  <si>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</si>
  <si>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</si>
  <si>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</si>
  <si>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</si>
  <si>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</si>
  <si>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</si>
  <si>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</si>
  <si>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</si>
  <si>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</si>
  <si>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</si>
  <si>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</si>
  <si>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</si>
  <si>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</si>
  <si>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</si>
  <si>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</si>
  <si>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</si>
  <si>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</si>
  <si>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</si>
  <si>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</si>
  <si>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</si>
  <si>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</si>
  <si>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</si>
  <si>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</si>
  <si>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</si>
  <si>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</si>
  <si>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</si>
  <si>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</si>
  <si>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</si>
  <si>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</si>
  <si>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</si>
  <si>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</si>
  <si>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</si>
  <si>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</si>
  <si>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</si>
  <si>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</si>
  <si>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</si>
  <si>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</si>
  <si>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</si>
  <si>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</si>
  <si>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</si>
  <si>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</si>
  <si>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</si>
  <si>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</si>
  <si>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</si>
  <si>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</si>
  <si>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</si>
  <si>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</si>
  <si>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</si>
  <si>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</si>
  <si>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</si>
  <si>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</si>
  <si>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</si>
  <si>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</si>
  <si>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</si>
  <si>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</si>
  <si>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</si>
  <si>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</si>
  <si>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</si>
  <si>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</si>
  <si>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</si>
  <si>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</si>
  <si>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</si>
  <si>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</si>
  <si>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</si>
  <si>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</si>
  <si>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</si>
  <si>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</si>
  <si>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</si>
  <si>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</si>
  <si>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</si>
  <si>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</si>
  <si>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</si>
  <si>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</si>
  <si>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</si>
  <si>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</si>
  <si>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</si>
  <si>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</si>
  <si>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</si>
  <si>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</si>
  <si>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</si>
  <si>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</si>
  <si>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</si>
  <si>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</si>
  <si>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</si>
  <si>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</si>
  <si>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</si>
  <si>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</si>
  <si>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</si>
  <si>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</si>
  <si>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</si>
  <si>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</si>
  <si>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</si>
  <si>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</si>
  <si>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</si>
  <si>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</si>
  <si>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</si>
  <si>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</si>
  <si>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</si>
  <si>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</si>
  <si>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</si>
  <si>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</si>
  <si>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</si>
  <si>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</si>
  <si>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</si>
  <si>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</si>
  <si>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</si>
  <si>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</si>
  <si>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</si>
  <si>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</si>
  <si>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</si>
  <si>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</si>
  <si>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</si>
  <si>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</si>
  <si>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</si>
  <si>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</si>
  <si>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</si>
  <si>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</si>
  <si>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</si>
  <si>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</si>
  <si>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</si>
  <si>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</si>
  <si>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</si>
  <si>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</si>
  <si>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</si>
  <si>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</si>
  <si>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</si>
  <si>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</si>
  <si>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</si>
  <si>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</si>
  <si>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</si>
  <si>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</si>
  <si>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</si>
  <si>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</si>
  <si>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</si>
  <si>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</si>
  <si>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</si>
  <si>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</si>
  <si>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</si>
  <si>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</si>
  <si>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</si>
  <si>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</si>
  <si>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</si>
  <si>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</si>
  <si>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</si>
  <si>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</si>
  <si>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</si>
  <si>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</si>
  <si>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</si>
  <si>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</si>
  <si>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</si>
  <si>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</si>
  <si>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</si>
  <si>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</si>
  <si>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</si>
  <si>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</si>
  <si>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</si>
  <si>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</si>
  <si>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</si>
  <si>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</si>
  <si>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</si>
  <si>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</si>
  <si>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</si>
  <si>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</si>
  <si>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</si>
  <si>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</si>
  <si>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</si>
  <si>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</si>
  <si>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</si>
  <si>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</si>
  <si>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</si>
  <si>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</si>
  <si>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</si>
  <si>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</si>
  <si>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</si>
  <si>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</si>
  <si>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</si>
  <si>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</si>
  <si>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</si>
  <si>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</si>
  <si>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</si>
  <si>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</si>
  <si>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</si>
  <si>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</si>
  <si>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</si>
  <si>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</si>
  <si>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</si>
  <si>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</si>
  <si>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</si>
  <si>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</si>
  <si>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</si>
  <si>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</si>
  <si>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</si>
  <si>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</si>
  <si>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</si>
  <si>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</si>
  <si>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</si>
  <si>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</si>
  <si>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</si>
  <si>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</si>
  <si>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</si>
  <si>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</si>
  <si>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</si>
  <si>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</si>
  <si>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</si>
  <si>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</si>
  <si>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</si>
  <si>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</si>
  <si>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</si>
  <si>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</si>
  <si>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</si>
  <si>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</si>
  <si>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</si>
  <si>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</si>
  <si>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</si>
  <si>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</si>
  <si>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</si>
  <si>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</si>
  <si>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</si>
  <si>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</si>
  <si>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</si>
  <si>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</si>
  <si>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</si>
  <si>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</si>
  <si>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</si>
  <si>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</si>
  <si>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</si>
  <si>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</si>
  <si>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</si>
  <si>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</si>
  <si>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</si>
  <si>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</si>
  <si>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</si>
  <si>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</si>
  <si>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</si>
  <si>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</si>
  <si>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</si>
  <si>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</si>
  <si>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</si>
  <si>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</si>
  <si>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</si>
  <si>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</si>
  <si>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</si>
  <si>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</si>
  <si>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</si>
  <si>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</si>
  <si>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</si>
  <si>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</si>
  <si>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</si>
  <si>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</si>
  <si>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</si>
  <si>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</si>
  <si>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</si>
  <si>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</si>
  <si>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</si>
  <si>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</si>
  <si>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</si>
  <si>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</si>
  <si>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</si>
  <si>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</si>
  <si>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</si>
  <si>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</si>
  <si>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</si>
  <si>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</si>
  <si>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</si>
  <si>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</si>
  <si>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</si>
  <si>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</si>
  <si>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</si>
  <si>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</si>
  <si>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</si>
  <si>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</si>
  <si>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</si>
  <si>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</si>
  <si>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</si>
  <si>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</si>
  <si>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</si>
  <si>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</si>
  <si>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</si>
  <si>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</si>
  <si>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</si>
  <si>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</si>
  <si>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</si>
  <si>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</si>
  <si>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</si>
  <si>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</si>
  <si>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</si>
  <si>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</si>
  <si>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</si>
  <si>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</si>
  <si>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</si>
  <si>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</si>
  <si>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</si>
  <si>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</si>
  <si>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</si>
  <si>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</si>
  <si>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</si>
  <si>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</si>
  <si>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</si>
  <si>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</si>
  <si>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</si>
  <si>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</si>
  <si>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</si>
  <si>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</si>
  <si>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</si>
  <si>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</si>
  <si>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</si>
  <si>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</si>
  <si>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</si>
  <si>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</si>
  <si>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</si>
  <si>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</si>
  <si>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</si>
  <si>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</si>
  <si>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</si>
  <si>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</si>
  <si>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</si>
  <si>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</si>
  <si>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</si>
  <si>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</si>
  <si>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</si>
  <si>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</si>
  <si>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</si>
  <si>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</si>
  <si>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</si>
  <si>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</si>
  <si>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</si>
  <si>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</si>
  <si>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</si>
  <si>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</si>
  <si>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</si>
  <si>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</si>
  <si>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</si>
  <si>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</si>
  <si>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</si>
  <si>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</si>
  <si>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</si>
  <si>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</si>
  <si>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</si>
  <si>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</si>
  <si>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</si>
  <si>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</si>
  <si>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</si>
  <si>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</si>
  <si>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</si>
  <si>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</si>
  <si>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</si>
  <si>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</si>
  <si>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</si>
  <si>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</si>
  <si>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</si>
  <si>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</si>
  <si>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</si>
  <si>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</si>
  <si>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</si>
  <si>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</si>
  <si>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</si>
  <si>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</si>
  <si>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</si>
  <si>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</si>
  <si>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</si>
  <si>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</si>
  <si>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</si>
  <si>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</si>
  <si>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</si>
  <si>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</si>
  <si>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</si>
  <si>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</si>
  <si>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</si>
  <si>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</si>
  <si>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</si>
  <si>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</si>
  <si>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</si>
  <si>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</si>
  <si>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</si>
  <si>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</si>
  <si>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</si>
  <si>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</si>
  <si>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</si>
  <si>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</si>
  <si>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</si>
  <si>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</si>
  <si>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</si>
  <si>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</si>
  <si>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</si>
  <si>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</si>
  <si>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</si>
  <si>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</si>
  <si>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</si>
  <si>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</si>
  <si>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</si>
  <si>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</si>
  <si>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</si>
  <si>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</si>
  <si>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</si>
  <si>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</si>
  <si>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</si>
  <si>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</si>
  <si>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</si>
  <si>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</si>
  <si>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</si>
  <si>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</si>
  <si>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</si>
  <si>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</si>
  <si>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</si>
  <si>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</si>
  <si>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</si>
  <si>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</si>
  <si>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</si>
  <si>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</si>
  <si>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</si>
  <si>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</si>
  <si>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</si>
  <si>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</si>
  <si>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</si>
  <si>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</si>
  <si>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</si>
  <si>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</si>
  <si>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</si>
  <si>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</si>
  <si>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</si>
  <si>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</si>
  <si>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</si>
  <si>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</si>
  <si>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</si>
  <si>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</si>
  <si>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</si>
  <si>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</si>
  <si>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</si>
  <si>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</si>
  <si>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</si>
  <si>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</si>
  <si>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</si>
  <si>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</si>
  <si>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</si>
  <si>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</si>
  <si>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</si>
  <si>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</si>
  <si>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</si>
  <si>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</si>
  <si>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</si>
  <si>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</si>
  <si>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</si>
  <si>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</si>
  <si>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</si>
  <si>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</si>
  <si>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</si>
  <si>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</si>
  <si>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</si>
  <si>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</si>
  <si>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</si>
  <si>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</si>
  <si>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</si>
  <si>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</si>
  <si>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</si>
  <si>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</si>
  <si>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</si>
  <si>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</si>
  <si>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</si>
  <si>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</si>
  <si>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</si>
  <si>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</si>
  <si>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</si>
  <si>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</si>
  <si>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</si>
  <si>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</si>
  <si>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</si>
  <si>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</si>
  <si>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</si>
  <si>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</si>
  <si>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</si>
  <si>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</si>
  <si>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</si>
  <si>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</si>
  <si>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</si>
  <si>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</si>
  <si>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</si>
  <si>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</si>
  <si>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</si>
  <si>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</si>
  <si>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</si>
  <si>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</si>
  <si>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</si>
  <si>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</si>
  <si>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</si>
  <si>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</si>
  <si>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</si>
  <si>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</si>
  <si>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</si>
  <si>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</si>
  <si>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</si>
  <si>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</si>
  <si>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</si>
  <si>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</si>
  <si>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</si>
  <si>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</si>
  <si>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</si>
  <si>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</si>
  <si>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</si>
  <si>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</si>
  <si>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</si>
  <si>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</si>
  <si>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</si>
  <si>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</si>
  <si>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</si>
  <si>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</si>
  <si>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</si>
  <si>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</si>
  <si>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</si>
  <si>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</si>
  <si>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</si>
  <si>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</si>
  <si>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</si>
  <si>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</si>
  <si>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</si>
  <si>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</si>
  <si>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</si>
  <si>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</si>
  <si>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</si>
  <si>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</si>
  <si>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</si>
  <si>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</si>
  <si>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</si>
  <si>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</si>
  <si>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</si>
  <si>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</si>
  <si>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</si>
  <si>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</si>
  <si>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</si>
  <si>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</si>
  <si>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</si>
  <si>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</si>
  <si>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</si>
  <si>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</si>
  <si>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</si>
  <si>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</si>
  <si>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</si>
  <si>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</si>
  <si>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</si>
  <si>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</si>
  <si>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</si>
  <si>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</si>
  <si>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</si>
  <si>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</si>
  <si>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</si>
  <si>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</si>
  <si>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</si>
  <si>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</si>
  <si>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</si>
  <si>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</si>
  <si>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</si>
  <si>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</si>
  <si>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</si>
  <si>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</si>
  <si>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</si>
  <si>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</si>
  <si>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</si>
  <si>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</si>
  <si>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</si>
  <si>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</si>
  <si>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</si>
  <si>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</si>
  <si>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</si>
  <si>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</si>
  <si>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</si>
  <si>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</si>
  <si>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</si>
  <si>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</si>
  <si>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</si>
  <si>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</si>
  <si>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</si>
  <si>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</si>
  <si>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</si>
  <si>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</si>
  <si>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</si>
  <si>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</si>
  <si>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</si>
  <si>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</si>
  <si>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</si>
  <si>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</si>
  <si>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</si>
  <si>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</si>
  <si>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</si>
  <si>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</si>
  <si>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</si>
  <si>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</si>
  <si>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</si>
  <si>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</si>
  <si>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</si>
  <si>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</si>
  <si>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</si>
  <si>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</si>
  <si>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</si>
  <si>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</si>
  <si>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</si>
  <si>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</si>
  <si>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</si>
  <si>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</si>
  <si>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</si>
  <si>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</si>
  <si>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</si>
  <si>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</si>
  <si>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</si>
  <si>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</si>
  <si>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</si>
  <si>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</si>
  <si>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</si>
  <si>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</si>
  <si>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</si>
  <si>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</si>
  <si>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</si>
  <si>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</si>
  <si>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</si>
  <si>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</si>
  <si>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</si>
  <si>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</si>
  <si>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</si>
  <si>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</si>
  <si>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</si>
  <si>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</si>
  <si>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</si>
  <si>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</si>
  <si>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</si>
  <si>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</si>
  <si>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</si>
  <si>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</si>
  <si>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</si>
  <si>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</si>
  <si>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</si>
  <si>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</si>
  <si>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</si>
  <si>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</si>
  <si>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</si>
  <si>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</si>
  <si>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</si>
  <si>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</si>
  <si>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</si>
  <si>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</si>
  <si>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</si>
  <si>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</si>
  <si>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</si>
  <si>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</si>
  <si>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</si>
  <si>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</si>
  <si>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</si>
  <si>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</si>
  <si>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</si>
  <si>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</si>
  <si>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</si>
  <si>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</si>
  <si>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</si>
  <si>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</si>
  <si>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</si>
  <si>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</si>
  <si>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</si>
  <si>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</si>
  <si>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</si>
  <si>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</si>
  <si>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</si>
  <si>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</si>
  <si>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</si>
  <si>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</si>
  <si>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</si>
  <si>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</si>
  <si>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</si>
  <si>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</si>
  <si>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</si>
  <si>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</si>
  <si>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</si>
  <si>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</si>
  <si>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</si>
  <si>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</si>
  <si>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</si>
  <si>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</si>
  <si>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</si>
  <si>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</si>
  <si>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</si>
  <si>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</si>
  <si>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</si>
  <si>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</si>
  <si>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</si>
  <si>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</si>
  <si>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</si>
  <si>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</si>
  <si>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</si>
  <si>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</si>
  <si>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</si>
  <si>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</si>
  <si>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</si>
  <si>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</si>
  <si>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</si>
  <si>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</si>
  <si>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</si>
  <si>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</si>
  <si>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</si>
  <si>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</si>
  <si>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</si>
  <si>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</si>
  <si>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</si>
  <si>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</si>
  <si>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</si>
  <si>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</si>
  <si>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</si>
  <si>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</si>
  <si>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</si>
  <si>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</si>
  <si>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</si>
  <si>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</si>
  <si>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</si>
  <si>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</si>
  <si>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</si>
  <si>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</si>
  <si>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</si>
  <si>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</si>
  <si>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</si>
  <si>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</si>
  <si>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</si>
  <si>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</si>
  <si>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</si>
  <si>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</si>
  <si>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</si>
  <si>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</si>
  <si>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</si>
  <si>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</si>
  <si>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</si>
  <si>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</si>
  <si>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</si>
  <si>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</si>
  <si>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</si>
  <si>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</si>
  <si>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</si>
  <si>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</si>
  <si>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</si>
  <si>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</si>
  <si>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</si>
  <si>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</si>
  <si>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</si>
  <si>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</si>
  <si>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</si>
  <si>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</si>
  <si>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</si>
  <si>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</si>
  <si>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</si>
  <si>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</si>
  <si>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</si>
  <si>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</si>
  <si>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</si>
  <si>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</si>
  <si>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</si>
  <si>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</si>
  <si>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</si>
  <si>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</si>
  <si>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</si>
  <si>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</si>
  <si>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</si>
  <si>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</si>
  <si>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</si>
  <si>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</si>
  <si>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</si>
  <si>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</si>
  <si>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</si>
  <si>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</si>
  <si>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</si>
  <si>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</si>
  <si>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</si>
  <si>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</si>
  <si>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</si>
  <si>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</si>
  <si>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</si>
  <si>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</si>
  <si>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</si>
  <si>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</si>
  <si>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</si>
  <si>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</si>
  <si>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</si>
  <si>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</si>
  <si>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</si>
  <si>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</si>
  <si>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</si>
  <si>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</si>
  <si>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</si>
  <si>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</si>
  <si>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</si>
  <si>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</si>
  <si>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</si>
  <si>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</si>
  <si>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</si>
  <si>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</si>
  <si>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</si>
  <si>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</si>
  <si>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</si>
  <si>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</si>
  <si>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</si>
  <si>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</si>
  <si>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</si>
  <si>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</si>
  <si>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</si>
  <si>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</si>
  <si>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</si>
  <si>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</si>
  <si>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</si>
  <si>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</si>
  <si>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</si>
  <si>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</si>
  <si>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</si>
  <si>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</si>
  <si>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</si>
  <si>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</si>
  <si>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</si>
  <si>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</si>
  <si>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</si>
  <si>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</si>
  <si>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</si>
  <si>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</si>
  <si>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</si>
  <si>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</si>
  <si>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</si>
  <si>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</si>
  <si>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</si>
  <si>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</si>
  <si>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</si>
  <si>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</si>
  <si>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</si>
  <si>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</si>
  <si>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</si>
  <si>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</si>
  <si>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</si>
  <si>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</si>
  <si>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</si>
  <si>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</si>
  <si>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</si>
  <si>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</si>
  <si>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</si>
  <si>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</si>
  <si>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</si>
  <si>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</si>
  <si>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</si>
  <si>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</si>
  <si>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</si>
  <si>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</si>
  <si>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</si>
  <si>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</si>
  <si>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</si>
  <si>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</si>
  <si>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</si>
  <si>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</si>
  <si>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</si>
  <si>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</si>
  <si>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</si>
  <si>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</si>
  <si>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</si>
  <si>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</si>
  <si>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</si>
  <si>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</si>
  <si>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</si>
  <si>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</si>
  <si>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</si>
  <si>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</si>
  <si>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</si>
  <si>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</si>
  <si>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</si>
  <si>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</si>
  <si>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</si>
  <si>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</si>
  <si>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</si>
  <si>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</si>
  <si>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</si>
  <si>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</si>
  <si>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</si>
  <si>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</si>
  <si>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</si>
  <si>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</si>
  <si>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</si>
  <si>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</si>
  <si>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</si>
  <si>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</si>
  <si>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</si>
  <si>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</si>
  <si>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</si>
  <si>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</si>
  <si>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</si>
  <si>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</si>
  <si>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</si>
  <si>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</si>
  <si>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</si>
  <si>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</si>
  <si>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</si>
  <si>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</si>
  <si>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</si>
  <si>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</si>
  <si>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</si>
  <si>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</si>
  <si>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</si>
  <si>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</si>
  <si>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</si>
  <si>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</si>
  <si>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</si>
  <si>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</si>
  <si>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</si>
  <si>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</si>
  <si>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</si>
  <si>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</si>
  <si>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</si>
  <si>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</si>
  <si>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</si>
  <si>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</si>
  <si>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</si>
  <si>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</si>
  <si>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</si>
  <si>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</si>
  <si>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</si>
  <si>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</si>
  <si>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</si>
  <si>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</si>
  <si>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</si>
  <si>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</si>
  <si>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</si>
  <si>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</si>
  <si>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</si>
  <si>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</si>
  <si>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</si>
  <si>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</si>
  <si>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</si>
  <si>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</si>
  <si>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</si>
  <si>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</si>
  <si>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</si>
  <si>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</si>
  <si>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</si>
  <si>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</si>
  <si>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</si>
  <si>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</si>
  <si>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</si>
  <si>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</si>
  <si>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</si>
  <si>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</si>
  <si>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</si>
  <si>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</si>
  <si>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</si>
  <si>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</si>
  <si>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</si>
  <si>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</si>
  <si>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</si>
  <si>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</si>
  <si>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</si>
  <si>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</si>
  <si>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</si>
  <si>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</si>
  <si>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</si>
  <si>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</si>
  <si>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</si>
  <si>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</si>
  <si>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</si>
  <si>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</si>
  <si>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</si>
  <si>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</si>
  <si>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</si>
  <si>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</si>
  <si>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</si>
  <si>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</si>
  <si>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</si>
  <si>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</si>
  <si>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</si>
  <si>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</si>
  <si>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</si>
  <si>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</si>
  <si>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</si>
  <si>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</si>
  <si>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</si>
  <si>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</si>
  <si>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</si>
  <si>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</si>
  <si>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</si>
  <si>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</si>
  <si>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</si>
  <si>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</si>
  <si>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</si>
  <si>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</si>
  <si>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</si>
  <si>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</si>
  <si>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</si>
  <si>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</si>
  <si>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</si>
  <si>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</si>
  <si>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</si>
  <si>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</si>
  <si>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</si>
  <si>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</si>
  <si>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</si>
  <si>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</si>
  <si>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</si>
  <si>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</si>
  <si>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</si>
  <si>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</si>
  <si>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</si>
  <si>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</si>
  <si>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</si>
  <si>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</si>
  <si>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</si>
  <si>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</si>
  <si>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</si>
  <si>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</si>
  <si>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</si>
  <si>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</si>
  <si>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</si>
  <si>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</si>
  <si>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</si>
  <si>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</si>
  <si>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</si>
  <si>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</si>
  <si>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</si>
  <si>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</si>
  <si>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</si>
  <si>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</si>
  <si>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</si>
  <si>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</si>
  <si>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</si>
  <si>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</si>
  <si>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</si>
  <si>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</si>
  <si>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</si>
  <si>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</si>
  <si>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</si>
  <si>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</si>
  <si>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</si>
  <si>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</si>
  <si>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</si>
  <si>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</si>
  <si>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</si>
  <si>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</si>
  <si>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</si>
  <si>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</si>
  <si>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</si>
  <si>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</si>
  <si>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</si>
  <si>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</si>
  <si>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</si>
  <si>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</si>
  <si>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</si>
  <si>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</si>
  <si>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</si>
  <si>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</si>
  <si>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</si>
  <si>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</si>
  <si>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</si>
  <si>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</si>
  <si>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</si>
  <si>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</si>
  <si>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</si>
  <si>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</si>
  <si>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</si>
  <si>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</si>
  <si>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</si>
  <si>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</si>
  <si>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</si>
  <si>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</si>
  <si>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</si>
  <si>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</si>
  <si>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</si>
  <si>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</si>
  <si>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</si>
  <si>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</si>
  <si>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</si>
  <si>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</si>
  <si>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</si>
  <si>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</si>
  <si>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</si>
  <si>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</si>
  <si>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</si>
  <si>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</si>
  <si>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</si>
  <si>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</si>
  <si>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</si>
  <si>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</si>
  <si>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</si>
  <si>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</si>
  <si>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</si>
  <si>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</si>
  <si>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</si>
  <si>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</si>
  <si>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</si>
  <si>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</si>
  <si>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</si>
  <si>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</si>
  <si>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</si>
  <si>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</si>
  <si>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</si>
  <si>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</si>
  <si>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</si>
  <si>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</si>
  <si>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</si>
  <si>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</si>
  <si>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</si>
  <si>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</si>
  <si>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</si>
  <si>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</si>
  <si>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</si>
  <si>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</si>
  <si>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</si>
  <si>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</si>
  <si>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</si>
  <si>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</si>
  <si>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</si>
  <si>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</si>
  <si>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</si>
  <si>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</si>
  <si>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</si>
  <si>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</si>
  <si>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</si>
  <si>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</si>
  <si>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</si>
  <si>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</si>
  <si>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</si>
  <si>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</si>
  <si>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</si>
  <si>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</si>
  <si>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</si>
  <si>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</si>
  <si>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</si>
  <si>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</si>
  <si>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</si>
  <si>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</si>
  <si>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</si>
  <si>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</si>
  <si>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</si>
  <si>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</si>
  <si>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</si>
  <si>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</si>
  <si>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</si>
  <si>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</si>
  <si>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</si>
  <si>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</si>
  <si>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</si>
  <si>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</si>
  <si>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</si>
  <si>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</si>
  <si>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</si>
  <si>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</si>
  <si>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</si>
  <si>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</si>
  <si>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</si>
  <si>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</si>
  <si>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</si>
  <si>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</si>
  <si>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</si>
  <si>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</si>
  <si>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</si>
  <si>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</si>
  <si>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</si>
  <si>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</si>
  <si>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</si>
  <si>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</si>
  <si>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</si>
  <si>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</si>
  <si>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</si>
  <si>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</si>
  <si>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</si>
  <si>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</si>
  <si>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</si>
  <si>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</si>
  <si>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</si>
  <si>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</si>
  <si>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</si>
  <si>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</si>
  <si>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</si>
  <si>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</si>
  <si>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</si>
  <si>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</si>
  <si>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</si>
  <si>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</si>
  <si>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</si>
  <si>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</si>
  <si>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</si>
  <si>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</si>
  <si>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</si>
  <si>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</si>
  <si>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</si>
  <si>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</si>
  <si>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</si>
  <si>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</si>
  <si>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</si>
  <si>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</si>
  <si>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</si>
  <si>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</si>
  <si>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</si>
  <si>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</si>
  <si>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</si>
  <si>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</si>
  <si>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</si>
  <si>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</si>
  <si>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</si>
  <si>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</si>
  <si>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</si>
  <si>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</si>
  <si>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</si>
  <si>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</si>
  <si>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</si>
  <si>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</si>
  <si>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</si>
  <si>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</si>
  <si>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</si>
  <si>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</si>
  <si>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</si>
  <si>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</si>
  <si>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</si>
  <si>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</si>
  <si>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</si>
  <si>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</si>
  <si>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</si>
  <si>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</si>
  <si>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</si>
  <si>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</si>
  <si>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</si>
  <si>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</si>
  <si>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</si>
  <si>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</si>
  <si>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</si>
  <si>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</si>
  <si>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</si>
  <si>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</si>
  <si>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</si>
  <si>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</si>
  <si>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</si>
  <si>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</si>
  <si>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</si>
  <si>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</si>
  <si>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</si>
  <si>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</si>
  <si>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</si>
  <si>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</si>
  <si>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</si>
  <si>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</si>
  <si>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</si>
  <si>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</si>
  <si>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</si>
  <si>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</si>
  <si>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</si>
  <si>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</si>
  <si>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</si>
  <si>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</si>
  <si>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</si>
  <si>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</si>
  <si>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</si>
  <si>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</si>
  <si>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</si>
  <si>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</si>
  <si>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</si>
  <si>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</si>
  <si>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</si>
  <si>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</si>
  <si>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</si>
  <si>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</si>
  <si>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</si>
  <si>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</si>
  <si>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</si>
  <si>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</si>
  <si>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</si>
  <si>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</si>
  <si>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</si>
  <si>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</si>
  <si>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</si>
  <si>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</si>
  <si>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</si>
  <si>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</si>
  <si>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</si>
  <si>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</si>
  <si>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</si>
  <si>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</si>
  <si>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</si>
  <si>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</si>
  <si>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</si>
  <si>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</si>
  <si>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</si>
  <si>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</si>
  <si>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</si>
  <si>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</si>
  <si>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</si>
  <si>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</si>
  <si>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</si>
  <si>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</si>
  <si>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</si>
  <si>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</si>
  <si>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</si>
  <si>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</si>
  <si>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</si>
  <si>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</si>
  <si>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</si>
  <si>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</si>
  <si>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</si>
  <si>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</si>
  <si>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</si>
  <si>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</si>
  <si>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</si>
  <si>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</si>
  <si>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</si>
  <si>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</si>
  <si>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</si>
  <si>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</si>
  <si>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</si>
  <si>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</si>
  <si>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</si>
  <si>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</si>
  <si>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</si>
  <si>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</si>
  <si>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</si>
  <si>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</si>
  <si>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</si>
  <si>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</si>
  <si>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</si>
  <si>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</si>
  <si>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</si>
  <si>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</si>
  <si>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</si>
  <si>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</si>
  <si>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</si>
  <si>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</si>
  <si>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</si>
  <si>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</si>
  <si>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</si>
  <si>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</si>
  <si>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</si>
  <si>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</si>
  <si>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</si>
  <si>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</si>
  <si>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</si>
  <si>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</si>
  <si>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</si>
  <si>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</si>
  <si>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</si>
  <si>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</si>
  <si>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</si>
  <si>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</si>
  <si>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</si>
  <si>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</si>
  <si>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</si>
  <si>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</si>
  <si>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</si>
  <si>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</si>
  <si>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</si>
  <si>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</si>
  <si>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</si>
  <si>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</si>
  <si>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</si>
  <si>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</si>
  <si>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</si>
  <si>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</si>
  <si>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</si>
  <si>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</si>
  <si>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</si>
  <si>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</si>
  <si>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</si>
  <si>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</si>
  <si>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</si>
  <si>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</si>
  <si>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</si>
  <si>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</si>
  <si>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</si>
  <si>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</si>
  <si>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</si>
  <si>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</si>
  <si>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</si>
  <si>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</si>
  <si>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</si>
  <si>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</si>
  <si>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</si>
  <si>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</si>
  <si>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</si>
  <si>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</si>
  <si>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</si>
  <si>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</si>
  <si>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</si>
  <si>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</si>
  <si>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</si>
  <si>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</si>
  <si>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</si>
  <si>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</si>
  <si>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</si>
  <si>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</si>
  <si>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</si>
  <si>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</si>
  <si>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</si>
  <si>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</si>
  <si>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</si>
  <si>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</si>
  <si>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</si>
  <si>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</si>
  <si>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</si>
  <si>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</si>
  <si>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</si>
  <si>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</si>
  <si>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</si>
  <si>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</si>
  <si>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</si>
  <si>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</si>
  <si>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</si>
  <si>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</si>
  <si>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</si>
  <si>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</si>
  <si>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</si>
  <si>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</si>
  <si>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</si>
  <si>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</si>
  <si>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</si>
  <si>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</si>
  <si>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</si>
  <si>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</si>
  <si>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</si>
  <si>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</si>
  <si>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</si>
  <si>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</si>
  <si>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</si>
  <si>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</si>
  <si>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</si>
  <si>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</si>
  <si>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</si>
  <si>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</si>
  <si>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</si>
  <si>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</si>
  <si>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</si>
  <si>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</si>
  <si>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</si>
  <si>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</si>
  <si>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</si>
  <si>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</si>
  <si>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</si>
  <si>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</si>
  <si>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</si>
  <si>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</si>
  <si>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</si>
  <si>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</si>
  <si>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</si>
  <si>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</si>
  <si>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</si>
  <si>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</si>
  <si>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</si>
  <si>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</si>
  <si>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</si>
  <si>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</si>
  <si>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</si>
  <si>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</si>
  <si>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</si>
  <si>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</si>
  <si>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</si>
  <si>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</si>
  <si>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</si>
  <si>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</si>
  <si>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</si>
  <si>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</si>
  <si>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</si>
  <si>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</si>
  <si>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</si>
  <si>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</si>
  <si>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</si>
  <si>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</si>
  <si>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</si>
  <si>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</si>
  <si>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</si>
  <si>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</si>
  <si>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</si>
  <si>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</si>
  <si>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</si>
  <si>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</si>
  <si>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</si>
  <si>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</si>
  <si>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</si>
  <si>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</si>
  <si>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</si>
  <si>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</si>
  <si>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</si>
  <si>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</si>
  <si>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</si>
  <si>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</si>
  <si>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</si>
  <si>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</si>
  <si>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</si>
  <si>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</si>
  <si>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</si>
  <si>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</si>
  <si>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</si>
  <si>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</si>
  <si>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</si>
  <si>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</si>
  <si>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</si>
  <si>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</si>
  <si>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</si>
  <si>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</si>
  <si>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</si>
  <si>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</si>
  <si>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</si>
  <si>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</si>
  <si>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</si>
  <si>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</si>
  <si>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</si>
  <si>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</si>
  <si>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</si>
  <si>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</si>
  <si>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</si>
  <si>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</si>
  <si>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</si>
  <si>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</si>
  <si>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</si>
  <si>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</si>
  <si>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</si>
  <si>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</si>
  <si>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</si>
  <si>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</si>
  <si>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</si>
  <si>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</si>
  <si>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</si>
  <si>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</si>
  <si>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</si>
  <si>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</si>
  <si>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</si>
  <si>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</si>
  <si>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</si>
  <si>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</si>
  <si>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</si>
  <si>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</si>
  <si>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</si>
  <si>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</si>
  <si>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</si>
  <si>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</si>
  <si>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</si>
  <si>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</si>
  <si>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</si>
  <si>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</si>
  <si>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</si>
  <si>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</si>
  <si>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</si>
  <si>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</si>
  <si>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</si>
  <si>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</si>
  <si>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</si>
  <si>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</si>
  <si>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</si>
  <si>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</si>
  <si>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</si>
  <si>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</si>
  <si>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</si>
  <si>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</si>
  <si>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</si>
  <si>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</si>
  <si>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</si>
  <si>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</si>
  <si>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</si>
  <si>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</si>
  <si>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</si>
  <si>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</si>
  <si>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</si>
  <si>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</si>
  <si>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</si>
  <si>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</si>
  <si>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</si>
  <si>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</si>
  <si>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</si>
  <si>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</si>
  <si>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</si>
  <si>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</si>
  <si>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</si>
  <si>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</si>
  <si>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</si>
  <si>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</si>
  <si>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</si>
  <si>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</si>
  <si>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</si>
  <si>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</si>
  <si>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</si>
  <si>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</si>
  <si>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</si>
  <si>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</si>
  <si>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</si>
  <si>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</si>
  <si>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</si>
  <si>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</si>
  <si>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</si>
  <si>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</si>
  <si>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</si>
  <si>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</si>
  <si>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</si>
  <si>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</si>
  <si>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</si>
  <si>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</si>
  <si>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</si>
  <si>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</si>
  <si>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</si>
  <si>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</si>
  <si>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</si>
  <si>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</si>
  <si>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</si>
  <si>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</si>
  <si>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</si>
  <si>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</si>
  <si>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</si>
  <si>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</si>
  <si>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</si>
  <si>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</si>
  <si>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</si>
  <si>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</si>
  <si>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</si>
  <si>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</si>
  <si>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</si>
  <si>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</si>
  <si>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</si>
  <si>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</si>
  <si>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</si>
  <si>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</si>
  <si>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</si>
  <si>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</si>
  <si>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</si>
  <si>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</si>
  <si>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</si>
  <si>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</si>
  <si>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</si>
  <si>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</si>
  <si>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</si>
  <si>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</si>
  <si>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</si>
  <si>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</si>
  <si>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</si>
  <si>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</si>
  <si>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</si>
  <si>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</si>
  <si>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</si>
  <si>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</si>
  <si>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</si>
  <si>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</si>
  <si>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</si>
  <si>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</si>
  <si>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</si>
  <si>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</si>
  <si>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</si>
  <si>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</si>
  <si>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</si>
  <si>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</si>
  <si>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</si>
  <si>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</si>
  <si>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</si>
  <si>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</si>
  <si>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</si>
  <si>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</si>
  <si>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</si>
  <si>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</si>
  <si>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</si>
  <si>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</si>
  <si>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</si>
  <si>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</si>
  <si>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</si>
  <si>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</si>
  <si>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</si>
  <si>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</si>
  <si>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</si>
  <si>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</si>
  <si>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</si>
  <si>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</si>
  <si>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</si>
  <si>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</si>
  <si>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</si>
  <si>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</si>
  <si>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</si>
  <si>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</si>
  <si>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</si>
  <si>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</si>
  <si>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</si>
  <si>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</si>
  <si>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</si>
  <si>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</si>
  <si>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</si>
  <si>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</si>
  <si>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</si>
  <si>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</si>
  <si>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</si>
  <si>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</si>
  <si>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</si>
  <si>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</si>
  <si>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</si>
  <si>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</si>
  <si>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</si>
  <si>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</si>
  <si>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</si>
  <si>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</si>
  <si>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</si>
  <si>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</si>
  <si>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</si>
  <si>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</si>
  <si>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</si>
  <si>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</si>
  <si>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</si>
  <si>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</si>
  <si>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</si>
  <si>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</si>
  <si>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</si>
  <si>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</si>
  <si>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</si>
  <si>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</si>
  <si>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</si>
  <si>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</si>
  <si>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</si>
  <si>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</si>
  <si>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</si>
  <si>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</si>
  <si>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</si>
  <si>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</si>
  <si>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</si>
  <si>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</si>
  <si>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</si>
  <si>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</si>
  <si>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</si>
  <si>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</si>
  <si>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</si>
  <si>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</si>
  <si>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</si>
  <si>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</si>
  <si>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</si>
  <si>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</si>
  <si>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</si>
  <si>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</si>
  <si>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</si>
  <si>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</si>
  <si>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</si>
  <si>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</si>
  <si>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</si>
  <si>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</si>
  <si>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</si>
  <si>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</si>
  <si>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</si>
  <si>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</si>
  <si>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</si>
  <si>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</si>
  <si>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</si>
  <si>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</si>
  <si>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</si>
  <si>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</si>
  <si>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</si>
  <si>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</si>
  <si>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</si>
  <si>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</si>
  <si>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</si>
  <si>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</si>
  <si>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</si>
  <si>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</si>
  <si>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</si>
  <si>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</si>
  <si>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</si>
  <si>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</si>
  <si>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</si>
  <si>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</si>
  <si>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</si>
  <si>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</si>
  <si>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</si>
  <si>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</si>
  <si>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</si>
  <si>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</si>
  <si>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</si>
  <si>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</si>
  <si>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</si>
  <si>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</si>
  <si>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</si>
  <si>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</si>
  <si>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</si>
  <si>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</si>
  <si>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</si>
  <si>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</si>
  <si>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</si>
  <si>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</si>
  <si>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</si>
  <si>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</si>
  <si>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</si>
  <si>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</si>
  <si>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</si>
  <si>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</si>
  <si>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</si>
  <si>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</si>
  <si>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</si>
  <si>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</si>
  <si>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</si>
  <si>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</si>
  <si>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</si>
  <si>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</si>
  <si>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</si>
  <si>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</si>
  <si>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</si>
  <si>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</si>
  <si>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</si>
  <si>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</si>
  <si>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</si>
  <si>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</si>
  <si>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</si>
  <si>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</si>
  <si>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</si>
  <si>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</si>
  <si>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</si>
  <si>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</si>
  <si>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</si>
  <si>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</si>
  <si>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</si>
  <si>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</si>
  <si>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</si>
  <si>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</si>
  <si>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</si>
  <si>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</si>
  <si>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</si>
  <si>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</si>
  <si>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</si>
  <si>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</si>
  <si>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</si>
  <si>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</si>
  <si>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</si>
  <si>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</si>
  <si>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</si>
  <si>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</si>
  <si>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</si>
  <si>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</si>
  <si>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</si>
  <si>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</si>
  <si>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</si>
  <si>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</si>
  <si>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</si>
  <si>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</si>
  <si>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</si>
  <si>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</si>
  <si>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</si>
  <si>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</si>
  <si>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</si>
  <si>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</si>
  <si>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</si>
  <si>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</si>
  <si>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</si>
  <si>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</si>
  <si>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</si>
  <si>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</si>
  <si>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</si>
  <si>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</si>
  <si>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</si>
  <si>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</si>
  <si>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</si>
  <si>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</si>
  <si>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</si>
  <si>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</si>
  <si>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</si>
  <si>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</si>
  <si>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</si>
  <si>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</si>
  <si>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</si>
  <si>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</si>
  <si>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</si>
  <si>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</si>
  <si>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</si>
  <si>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</si>
  <si>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</si>
  <si>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</si>
  <si>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</si>
  <si>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</si>
  <si>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</si>
  <si>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</si>
  <si>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</si>
  <si>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</si>
  <si>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</si>
  <si>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</si>
  <si>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</si>
  <si>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</si>
  <si>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</si>
  <si>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</si>
  <si>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</si>
  <si>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</si>
  <si>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</si>
  <si>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</si>
  <si>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</si>
  <si>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</si>
  <si>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</si>
  <si>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</si>
  <si>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</si>
  <si>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</si>
  <si>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</si>
  <si>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</si>
  <si>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</si>
  <si>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</si>
  <si>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</si>
  <si>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</si>
  <si>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</si>
  <si>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</si>
  <si>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</si>
  <si>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</si>
  <si>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</si>
  <si>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</si>
  <si>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</si>
  <si>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</si>
  <si>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</si>
  <si>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</si>
  <si>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</si>
  <si>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</si>
  <si>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</si>
  <si>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</si>
  <si>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</si>
  <si>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</si>
  <si>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</si>
  <si>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</si>
  <si>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</si>
  <si>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</si>
  <si>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</si>
  <si>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</si>
  <si>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</si>
  <si>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</si>
  <si>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</si>
  <si>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</si>
  <si>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</si>
  <si>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</si>
  <si>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</si>
  <si>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</si>
  <si>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</si>
  <si>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</si>
  <si>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</si>
  <si>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</si>
  <si>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</si>
  <si>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</si>
  <si>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</si>
  <si>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</si>
  <si>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</si>
  <si>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</si>
  <si>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</si>
  <si>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</si>
  <si>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</si>
  <si>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</si>
  <si>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</si>
  <si>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</si>
  <si>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</si>
  <si>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</si>
  <si>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</si>
  <si>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</si>
  <si>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</si>
  <si>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</si>
  <si>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</si>
  <si>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</si>
  <si>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</si>
  <si>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</si>
  <si>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</si>
  <si>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</si>
  <si>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</si>
  <si>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</si>
  <si>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</si>
  <si>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</si>
  <si>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</si>
  <si>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</si>
  <si>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</si>
  <si>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</si>
  <si>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</si>
  <si>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</si>
  <si>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</si>
  <si>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</si>
  <si>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</si>
  <si>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</si>
  <si>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</si>
  <si>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</si>
  <si>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</si>
  <si>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</si>
  <si>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</si>
  <si>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</si>
  <si>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</si>
  <si>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</si>
  <si>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</si>
  <si>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</si>
  <si>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</si>
  <si>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</si>
  <si>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</si>
  <si>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</si>
  <si>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</si>
  <si>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</si>
  <si>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</si>
  <si>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</si>
  <si>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</si>
  <si>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</si>
  <si>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</si>
  <si>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</si>
  <si>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</si>
  <si>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</si>
  <si>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</si>
  <si>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</si>
  <si>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</si>
  <si>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</si>
  <si>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</si>
  <si>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</si>
  <si>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</si>
  <si>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</si>
  <si>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</si>
  <si>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</si>
  <si>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</si>
  <si>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</si>
  <si>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</si>
  <si>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</si>
  <si>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</si>
  <si>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</si>
  <si>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</si>
  <si>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</si>
  <si>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</si>
  <si>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</si>
  <si>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</si>
  <si>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</si>
  <si>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</si>
  <si>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</si>
  <si>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</si>
  <si>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</si>
  <si>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</si>
  <si>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</si>
  <si>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</si>
  <si>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</si>
  <si>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</si>
  <si>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</si>
  <si>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</si>
  <si>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</si>
  <si>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</si>
  <si>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</si>
  <si>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</si>
  <si>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</si>
  <si>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</si>
  <si>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</si>
  <si>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</si>
  <si>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</si>
  <si>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</si>
  <si>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</si>
  <si>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</si>
  <si>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</si>
  <si>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</si>
  <si>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</si>
  <si>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</si>
  <si>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</si>
  <si>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</si>
  <si>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</si>
  <si>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</si>
  <si>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</si>
  <si>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</si>
  <si>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</si>
  <si>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</si>
  <si>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</si>
  <si>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</si>
  <si>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</si>
  <si>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</si>
  <si>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</si>
  <si>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</si>
  <si>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</si>
  <si>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</si>
  <si>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</si>
  <si>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</si>
  <si>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</si>
  <si>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</si>
  <si>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</si>
  <si>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</si>
  <si>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</si>
  <si>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</si>
  <si>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</si>
  <si>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</si>
  <si>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</si>
  <si>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</si>
  <si>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</si>
  <si>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</si>
  <si>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</si>
  <si>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</si>
  <si>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</si>
  <si>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</si>
  <si>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</si>
  <si>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</si>
  <si>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</si>
  <si>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</si>
  <si>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</si>
  <si>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</si>
  <si>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</si>
  <si>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</si>
  <si>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</si>
  <si>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</si>
  <si>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</si>
  <si>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</si>
  <si>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</si>
  <si>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</si>
  <si>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</si>
  <si>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</si>
  <si>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</si>
  <si>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</si>
  <si>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</si>
  <si>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</si>
  <si>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</si>
  <si>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</si>
  <si>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</si>
  <si>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</si>
  <si>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</si>
  <si>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</si>
  <si>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</si>
  <si>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</si>
  <si>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</si>
  <si>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</si>
  <si>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</si>
  <si>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</si>
  <si>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</si>
  <si>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</si>
  <si>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</si>
  <si>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</si>
  <si>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</si>
  <si>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</si>
  <si>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</si>
  <si>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</si>
  <si>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</si>
  <si>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</si>
  <si>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</si>
  <si>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</si>
  <si>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</si>
  <si>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</si>
  <si>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</si>
  <si>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</si>
  <si>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</si>
  <si>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</si>
  <si>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</si>
  <si>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</si>
  <si>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</si>
  <si>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</si>
  <si>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</si>
  <si>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</si>
  <si>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</si>
  <si>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</si>
  <si>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</si>
  <si>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</si>
  <si>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</si>
  <si>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</si>
  <si>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</si>
  <si>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</si>
  <si>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</si>
  <si>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</si>
  <si>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</si>
  <si>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</si>
  <si>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</si>
  <si>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</si>
  <si>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</si>
  <si>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</si>
  <si>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</si>
  <si>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</si>
  <si>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</si>
  <si>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</si>
  <si>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</si>
  <si>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</si>
  <si>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</si>
  <si>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</si>
  <si>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</si>
  <si>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</si>
  <si>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</si>
  <si>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</si>
  <si>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</si>
  <si>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</si>
  <si>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</si>
  <si>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</si>
  <si>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</si>
  <si>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</si>
  <si>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</si>
  <si>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</si>
  <si>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</si>
  <si>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</si>
  <si>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</si>
  <si>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</si>
  <si>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</si>
  <si>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</si>
  <si>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</si>
  <si>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</si>
  <si>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</si>
  <si>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</si>
  <si>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</si>
  <si>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</si>
  <si>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</si>
  <si>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</si>
  <si>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</si>
  <si>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</si>
  <si>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</si>
  <si>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</si>
  <si>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</si>
  <si>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</si>
  <si>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</si>
  <si>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</si>
  <si>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</si>
  <si>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</si>
  <si>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</si>
  <si>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</si>
  <si>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</si>
  <si>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</si>
  <si>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</si>
  <si>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</si>
  <si>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</si>
  <si>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</si>
  <si>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</si>
  <si>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</si>
  <si>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</si>
  <si>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</si>
  <si>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</si>
  <si>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</si>
  <si>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</si>
  <si>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</si>
  <si>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</si>
  <si>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</si>
  <si>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</si>
  <si>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</si>
  <si>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</si>
  <si>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</si>
  <si>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</si>
  <si>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</si>
  <si>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</si>
  <si>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</si>
  <si>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</si>
  <si>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</si>
  <si>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</si>
  <si>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</si>
  <si>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</si>
  <si>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</si>
  <si>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</si>
  <si>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</si>
  <si>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</si>
  <si>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</si>
  <si>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</si>
  <si>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</si>
  <si>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</si>
  <si>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</si>
  <si>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</si>
  <si>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</si>
  <si>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</si>
  <si>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</si>
  <si>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</si>
  <si>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</si>
  <si>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</si>
  <si>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</si>
  <si>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</si>
  <si>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</si>
  <si>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</si>
  <si>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</si>
  <si>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</si>
  <si>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</si>
  <si>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</si>
  <si>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</si>
  <si>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</si>
  <si>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</si>
  <si>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</si>
  <si>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</si>
  <si>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</si>
  <si>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</si>
  <si>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</si>
  <si>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</si>
  <si>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</si>
  <si>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</si>
  <si>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</si>
  <si>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</si>
  <si>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</si>
  <si>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</si>
  <si>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</si>
  <si>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</si>
  <si>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</si>
  <si>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</si>
  <si>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</si>
  <si>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</si>
  <si>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</si>
  <si>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</si>
  <si>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</si>
  <si>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</si>
  <si>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</si>
  <si>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</si>
  <si>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</si>
  <si>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</si>
  <si>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</si>
  <si>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</si>
  <si>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</si>
  <si>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</si>
  <si>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</si>
  <si>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</si>
  <si>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</si>
  <si>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</si>
  <si>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</si>
  <si>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</si>
  <si>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</si>
  <si>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</si>
  <si>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</si>
  <si>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</si>
  <si>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</si>
  <si>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</si>
  <si>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</si>
  <si>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</si>
  <si>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</si>
  <si>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</si>
  <si>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</si>
  <si>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</si>
  <si>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</si>
  <si>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</si>
  <si>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</si>
  <si>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</si>
  <si>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</si>
  <si>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</si>
  <si>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</si>
  <si>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</si>
  <si>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</si>
  <si>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</si>
  <si>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</si>
  <si>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</si>
  <si>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</si>
  <si>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</si>
  <si>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</si>
  <si>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</si>
  <si>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</si>
  <si>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</si>
  <si>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</si>
  <si>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</si>
  <si>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</si>
  <si>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</si>
  <si>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</si>
  <si>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</si>
  <si>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</si>
  <si>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</si>
  <si>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</si>
  <si>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</si>
  <si>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</si>
  <si>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</si>
  <si>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</si>
  <si>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</si>
  <si>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</si>
  <si>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</si>
  <si>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</si>
  <si>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</si>
  <si>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</si>
  <si>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</si>
  <si>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</si>
  <si>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</si>
  <si>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</si>
  <si>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</si>
  <si>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</si>
  <si>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</si>
  <si>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</si>
  <si>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</si>
  <si>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</si>
  <si>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</si>
  <si>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</si>
  <si>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</si>
  <si>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</si>
  <si>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</si>
  <si>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</si>
  <si>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</si>
  <si>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</si>
  <si>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</si>
  <si>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</si>
  <si>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</si>
  <si>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</si>
  <si>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</si>
  <si>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</si>
  <si>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</si>
  <si>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</si>
  <si>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</si>
  <si>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</si>
  <si>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</si>
  <si>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</si>
  <si>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</si>
  <si>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</si>
  <si>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</si>
  <si>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</si>
  <si>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</si>
  <si>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</si>
  <si>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</si>
  <si>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</si>
  <si>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</si>
  <si>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</si>
  <si>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</si>
  <si>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</si>
  <si>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</si>
  <si>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</si>
  <si>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</si>
  <si>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</si>
  <si>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</si>
  <si>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</si>
  <si>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</si>
  <si>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</si>
  <si>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</si>
  <si>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</si>
  <si>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</si>
  <si>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</si>
  <si>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</si>
  <si>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</si>
  <si>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</si>
  <si>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</si>
  <si>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</si>
  <si>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</si>
  <si>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</si>
  <si>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</si>
  <si>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</si>
  <si>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</si>
  <si>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</si>
  <si>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</si>
  <si>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</si>
  <si>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</si>
  <si>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</si>
  <si>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</si>
  <si>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</si>
  <si>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</si>
  <si>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</si>
  <si>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</si>
  <si>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</si>
  <si>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</si>
  <si>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</si>
  <si>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</si>
  <si>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</si>
  <si>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</si>
  <si>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</si>
  <si>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</si>
  <si>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</si>
  <si>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</si>
  <si>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</si>
  <si>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</si>
  <si>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</si>
  <si>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</si>
  <si>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</si>
  <si>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</si>
  <si>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</si>
  <si>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</si>
  <si>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</si>
  <si>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</si>
  <si>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</si>
  <si>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</si>
  <si>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</si>
  <si>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</si>
  <si>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</si>
  <si>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</si>
  <si>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</si>
  <si>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</si>
  <si>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</si>
  <si>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</si>
  <si>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</si>
  <si>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</si>
  <si>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</si>
  <si>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</si>
  <si>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</si>
  <si>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</si>
  <si>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</si>
  <si>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</si>
  <si>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</si>
  <si>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</si>
  <si>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</si>
  <si>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</si>
  <si>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</si>
  <si>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</si>
  <si>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</si>
  <si>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</si>
  <si>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</si>
  <si>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</si>
  <si>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</si>
  <si>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</si>
  <si>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</si>
  <si>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</si>
  <si>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</si>
  <si>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</si>
  <si>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</si>
  <si>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</si>
  <si>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</si>
  <si>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</si>
  <si>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</si>
  <si>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</si>
  <si>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</si>
  <si>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</si>
  <si>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</si>
  <si>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</si>
  <si>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</si>
  <si>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</si>
  <si>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</si>
  <si>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</si>
  <si>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</si>
  <si>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</si>
  <si>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</si>
  <si>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</si>
  <si>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</si>
  <si>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</si>
  <si>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</si>
  <si>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</si>
  <si>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</si>
  <si>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</si>
  <si>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</si>
  <si>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</si>
  <si>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</si>
  <si>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</si>
  <si>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</si>
  <si>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</si>
  <si>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</si>
  <si>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</si>
  <si>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</si>
  <si>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</si>
  <si>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</si>
  <si>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</si>
  <si>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</si>
  <si>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</si>
  <si>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</si>
  <si>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</si>
  <si>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</si>
  <si>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</si>
  <si>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</si>
  <si>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</si>
  <si>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</si>
  <si>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</si>
  <si>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</si>
  <si>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</si>
  <si>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</si>
  <si>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</si>
  <si>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</si>
  <si>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</si>
  <si>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</si>
  <si>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</si>
  <si>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</si>
  <si>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</si>
  <si>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</si>
  <si>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</si>
  <si>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</si>
  <si>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</si>
  <si>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</si>
  <si>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</si>
  <si>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</si>
  <si>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</si>
  <si>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</si>
  <si>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</si>
  <si>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</si>
  <si>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</si>
  <si>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</si>
  <si>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</si>
  <si>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</si>
  <si>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</si>
  <si>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</si>
  <si>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</si>
  <si>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</si>
  <si>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</si>
  <si>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</si>
  <si>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</si>
  <si>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</si>
  <si>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</si>
  <si>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</si>
  <si>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</si>
  <si>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</si>
  <si>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</si>
  <si>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</si>
  <si>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</si>
  <si>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</si>
  <si>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</si>
  <si>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</si>
  <si>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</si>
  <si>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</si>
  <si>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</si>
  <si>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</si>
  <si>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</si>
  <si>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</si>
  <si>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</si>
  <si>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</si>
  <si>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</si>
  <si>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</si>
  <si>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</si>
  <si>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</si>
  <si>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</si>
  <si>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</si>
  <si>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</si>
  <si>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</si>
  <si>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</si>
  <si>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</si>
  <si>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</si>
  <si>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</si>
  <si>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</si>
  <si>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</si>
  <si>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</si>
  <si>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</si>
  <si>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</si>
  <si>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</si>
  <si>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</si>
  <si>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</si>
  <si>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</si>
  <si>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</si>
  <si>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</si>
  <si>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</si>
  <si>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</si>
  <si>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</si>
  <si>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</si>
  <si>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</si>
  <si>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</si>
  <si>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</si>
  <si>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</si>
  <si>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</si>
  <si>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</si>
  <si>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</si>
  <si>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</si>
  <si>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</si>
  <si>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</si>
  <si>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</si>
  <si>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</si>
  <si>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</si>
  <si>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</si>
  <si>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</si>
  <si>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</si>
  <si>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</si>
  <si>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</si>
  <si>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</si>
  <si>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</si>
  <si>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</si>
  <si>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</si>
  <si>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</si>
  <si>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</si>
  <si>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</si>
  <si>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</si>
  <si>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</si>
  <si>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</si>
  <si>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</si>
  <si>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</si>
  <si>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</si>
  <si>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</si>
  <si>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</si>
  <si>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</si>
  <si>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</si>
  <si>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</si>
  <si>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</si>
  <si>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</si>
  <si>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</si>
  <si>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</si>
  <si>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</si>
  <si>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</si>
  <si>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</si>
  <si>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</si>
  <si>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</si>
  <si>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</si>
  <si>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</si>
  <si>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</si>
  <si>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</si>
  <si>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</si>
  <si>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</si>
  <si>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</si>
  <si>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</si>
  <si>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</si>
  <si>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</si>
  <si>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</si>
  <si>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</si>
  <si>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</si>
  <si>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</si>
  <si>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</si>
  <si>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</si>
  <si>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</si>
  <si>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</si>
  <si>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</si>
  <si>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</si>
  <si>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</si>
  <si>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</si>
  <si>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</si>
  <si>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</si>
  <si>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</si>
  <si>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</si>
  <si>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</si>
  <si>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</si>
  <si>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</si>
  <si>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</si>
  <si>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</si>
  <si>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</si>
  <si>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</si>
  <si>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</si>
  <si>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</si>
  <si>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</si>
  <si>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</si>
  <si>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</si>
  <si>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</si>
  <si>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</si>
  <si>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</si>
  <si>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</si>
  <si>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</si>
  <si>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</si>
  <si>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</si>
  <si>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</si>
  <si>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</si>
  <si>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</si>
  <si>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</si>
  <si>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</si>
  <si>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</si>
  <si>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</si>
  <si>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</si>
  <si>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</si>
  <si>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</si>
  <si>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</si>
  <si>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</si>
  <si>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</si>
  <si>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</si>
  <si>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</si>
  <si>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</si>
  <si>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</si>
  <si>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</si>
  <si>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</si>
  <si>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</si>
  <si>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</si>
  <si>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</si>
  <si>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</si>
  <si>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</si>
  <si>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</si>
  <si>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</si>
  <si>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</si>
  <si>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</si>
  <si>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</si>
  <si>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</si>
  <si>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</si>
  <si>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</si>
  <si>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</si>
  <si>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</si>
  <si>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</si>
  <si>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</si>
  <si>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</si>
  <si>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</si>
  <si>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</si>
  <si>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</si>
  <si>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</si>
  <si>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</si>
  <si>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</si>
  <si>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</si>
  <si>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</si>
  <si>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</si>
  <si>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</si>
  <si>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</si>
  <si>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</si>
  <si>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</si>
  <si>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</si>
  <si>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</si>
  <si>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</si>
  <si>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</si>
  <si>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</si>
  <si>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</si>
  <si>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</si>
  <si>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</si>
  <si>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</si>
  <si>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</si>
  <si>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</si>
  <si>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</si>
  <si>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</si>
  <si>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</si>
  <si>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</si>
  <si>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</si>
  <si>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</si>
  <si>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</si>
  <si>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</si>
  <si>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</si>
  <si>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</si>
  <si>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</si>
  <si>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</si>
  <si>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</si>
  <si>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</si>
  <si>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</si>
  <si>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</si>
  <si>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</si>
  <si>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</si>
  <si>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</si>
  <si>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</si>
  <si>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</si>
  <si>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</si>
  <si>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</si>
  <si>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</si>
  <si>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</si>
  <si>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</si>
  <si>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</si>
  <si>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</si>
  <si>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</si>
  <si>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</si>
  <si>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</si>
  <si>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</si>
  <si>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</si>
  <si>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</si>
  <si>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</si>
  <si>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</si>
  <si>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</si>
  <si>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</si>
  <si>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</si>
  <si>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</si>
  <si>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</si>
  <si>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</si>
  <si>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</si>
  <si>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</si>
  <si>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</si>
  <si>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</si>
  <si>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</si>
  <si>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</si>
  <si>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</si>
  <si>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</si>
  <si>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</si>
  <si>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</si>
  <si>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</si>
  <si>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</si>
  <si>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</si>
  <si>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</si>
  <si>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</si>
  <si>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</si>
  <si>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</si>
  <si>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</si>
  <si>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</si>
  <si>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</si>
  <si>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</si>
  <si>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</si>
  <si>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</si>
  <si>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</si>
  <si>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</si>
  <si>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</si>
  <si>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</si>
  <si>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</si>
  <si>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</si>
  <si>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</si>
  <si>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</si>
  <si>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</si>
  <si>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</si>
  <si>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</si>
  <si>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</si>
  <si>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</si>
  <si>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</si>
  <si>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</si>
  <si>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</si>
  <si>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</si>
  <si>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</si>
  <si>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</si>
  <si>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</si>
  <si>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</si>
  <si>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</si>
  <si>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</si>
  <si>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</si>
  <si>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</si>
  <si>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</si>
  <si>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</si>
  <si>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</si>
  <si>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</si>
  <si>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</si>
  <si>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</si>
  <si>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</si>
  <si>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</si>
  <si>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</si>
  <si>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</si>
  <si>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</si>
  <si>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</si>
  <si>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</si>
  <si>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</si>
  <si>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</si>
  <si>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</si>
  <si>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</si>
  <si>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</si>
  <si>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</si>
  <si>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</si>
  <si>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</si>
  <si>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</si>
  <si>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</si>
  <si>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</si>
  <si>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</si>
  <si>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</si>
  <si>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</si>
  <si>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</si>
  <si>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</si>
  <si>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</si>
  <si>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</si>
  <si>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</si>
  <si>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</si>
  <si>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</si>
  <si>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</si>
  <si>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</si>
  <si>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</si>
  <si>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</si>
  <si>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</si>
  <si>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</si>
  <si>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</si>
  <si>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</si>
  <si>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</si>
  <si>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</si>
  <si>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</si>
  <si>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</si>
  <si>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</si>
  <si>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</si>
  <si>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</si>
  <si>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</si>
  <si>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</si>
  <si>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</si>
  <si>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</si>
  <si>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</si>
  <si>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</si>
  <si>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</si>
  <si>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</si>
  <si>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</si>
  <si>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</si>
  <si>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</si>
  <si>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</si>
  <si>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</si>
  <si>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</si>
  <si>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</si>
  <si>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</si>
  <si>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</si>
  <si>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</si>
  <si>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</si>
  <si>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</si>
  <si>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</si>
  <si>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</si>
  <si>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</si>
  <si>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</si>
  <si>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</si>
  <si>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</si>
  <si>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</si>
  <si>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</si>
  <si>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</si>
  <si>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</si>
  <si>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</si>
  <si>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</si>
  <si>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</si>
  <si>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</si>
  <si>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</si>
  <si>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</si>
  <si>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</si>
  <si>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</si>
  <si>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</si>
  <si>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</si>
  <si>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</si>
  <si>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</si>
  <si>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</si>
  <si>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</si>
  <si>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</si>
  <si>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</si>
  <si>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</si>
  <si>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</si>
  <si>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</si>
  <si>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</si>
  <si>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</si>
  <si>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</si>
  <si>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</si>
  <si>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</si>
  <si>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</si>
  <si>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</si>
  <si>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</si>
  <si>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</si>
  <si>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</si>
  <si>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</si>
  <si>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</si>
  <si>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</si>
  <si>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</si>
  <si>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</si>
  <si>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</si>
  <si>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</si>
  <si>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</si>
  <si>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</si>
  <si>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</si>
  <si>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</si>
  <si>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</si>
  <si>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</si>
  <si>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</si>
  <si>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</si>
  <si>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</si>
  <si>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</si>
  <si>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</si>
  <si>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</si>
  <si>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</si>
  <si>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</si>
  <si>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</si>
  <si>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</si>
  <si>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</si>
  <si>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</si>
  <si>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</si>
  <si>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</si>
  <si>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</si>
  <si>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</si>
  <si>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</si>
  <si>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</si>
  <si>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</si>
  <si>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</si>
  <si>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</si>
  <si>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</si>
  <si>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</si>
  <si>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</si>
  <si>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</si>
  <si>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</si>
  <si>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</si>
  <si>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</si>
  <si>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</si>
  <si>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</si>
  <si>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</si>
  <si>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</si>
  <si>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</si>
  <si>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</si>
  <si>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</si>
  <si>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</si>
  <si>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</si>
  <si>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</si>
  <si>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</si>
  <si>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</si>
  <si>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</si>
  <si>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</si>
  <si>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</si>
  <si>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</si>
  <si>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</si>
  <si>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</si>
  <si>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</si>
  <si>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</si>
  <si>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</si>
  <si>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</si>
  <si>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</si>
  <si>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</si>
  <si>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</si>
  <si>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</si>
  <si>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</si>
  <si>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</si>
  <si>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</si>
  <si>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</si>
  <si>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</si>
  <si>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</si>
  <si>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</si>
  <si>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</si>
  <si>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</si>
  <si>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</si>
  <si>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</si>
  <si>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</si>
  <si>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</si>
  <si>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</si>
  <si>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</si>
  <si>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</si>
  <si>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</si>
  <si>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</si>
  <si>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</si>
  <si>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</si>
  <si>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</si>
  <si>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</si>
  <si>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</si>
  <si>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</si>
  <si>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</si>
  <si>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</si>
  <si>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</si>
  <si>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</si>
  <si>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</si>
  <si>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</si>
  <si>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</si>
  <si>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</si>
  <si>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</si>
  <si>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</si>
  <si>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</si>
  <si>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</si>
  <si>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</si>
  <si>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</si>
  <si>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</si>
  <si>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</si>
  <si>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</si>
  <si>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</si>
  <si>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</si>
  <si>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</si>
  <si>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</si>
  <si>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</si>
  <si>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</si>
  <si>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</si>
  <si>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</si>
  <si>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</si>
  <si>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</si>
  <si>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</si>
  <si>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</si>
  <si>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</si>
  <si>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</si>
  <si>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</si>
  <si>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</si>
  <si>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</si>
  <si>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</si>
  <si>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</si>
  <si>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</si>
  <si>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</si>
  <si>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</si>
  <si>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</si>
  <si>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</si>
  <si>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</si>
  <si>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</si>
  <si>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</si>
  <si>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</si>
  <si>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</si>
  <si>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</si>
  <si>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</si>
  <si>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</si>
  <si>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</si>
  <si>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</si>
  <si>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</si>
  <si>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</si>
  <si>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</si>
  <si>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</si>
  <si>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</si>
  <si>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</si>
  <si>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</si>
  <si>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</si>
  <si>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</si>
  <si>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</si>
  <si>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</si>
  <si>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</si>
  <si>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</si>
  <si>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</si>
  <si>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</si>
  <si>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</si>
  <si>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</si>
  <si>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</si>
  <si>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</si>
  <si>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</si>
  <si>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</si>
  <si>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</si>
  <si>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</si>
  <si>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</si>
  <si>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</si>
  <si>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</si>
  <si>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</si>
  <si>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</si>
  <si>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</si>
  <si>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</si>
  <si>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</si>
  <si>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</si>
  <si>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</si>
  <si>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</si>
  <si>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</si>
  <si>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</si>
  <si>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</si>
  <si>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</si>
  <si>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</si>
  <si>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</si>
  <si>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</si>
  <si>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</si>
  <si>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</si>
  <si>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</si>
  <si>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</si>
  <si>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</si>
  <si>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</si>
  <si>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</si>
  <si>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</si>
  <si>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</si>
  <si>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</si>
  <si>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</si>
  <si>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</si>
  <si>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</si>
  <si>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</si>
  <si>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</si>
  <si>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</si>
  <si>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</si>
  <si>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</si>
  <si>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</si>
  <si>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</si>
  <si>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</si>
  <si>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</si>
  <si>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</si>
  <si>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</si>
  <si>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</si>
  <si>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</si>
  <si>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</si>
  <si>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</si>
  <si>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</si>
  <si>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</si>
  <si>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</si>
  <si>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</si>
  <si>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</si>
  <si>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</si>
  <si>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</si>
  <si>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</si>
  <si>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</si>
  <si>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</si>
  <si>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</si>
  <si>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</si>
  <si>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</si>
  <si>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</si>
  <si>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</si>
  <si>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</si>
  <si>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</si>
  <si>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</si>
  <si>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</si>
  <si>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</si>
  <si>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</si>
  <si>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</si>
  <si>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</si>
  <si>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</si>
  <si>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</si>
  <si>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</si>
  <si>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</si>
  <si>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</si>
  <si>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</si>
  <si>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</si>
  <si>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</si>
  <si>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</si>
  <si>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</si>
  <si>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</si>
  <si>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</si>
  <si>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</si>
  <si>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</si>
  <si>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</si>
  <si>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</si>
  <si>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</si>
  <si>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</si>
  <si>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</si>
  <si>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</si>
  <si>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</si>
  <si>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</si>
  <si>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</si>
  <si>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</si>
  <si>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</si>
  <si>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</si>
  <si>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</si>
  <si>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</si>
  <si>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</si>
  <si>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</si>
  <si>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</si>
  <si>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</si>
  <si>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</si>
  <si>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</si>
  <si>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</si>
  <si>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</si>
  <si>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</si>
  <si>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</si>
  <si>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</si>
  <si>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</si>
  <si>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</si>
  <si>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</si>
  <si>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</si>
  <si>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</si>
  <si>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</si>
  <si>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</si>
  <si>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</si>
  <si>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</si>
  <si>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</si>
  <si>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</si>
  <si>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</si>
  <si>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</si>
  <si>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</si>
  <si>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</si>
  <si>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</si>
  <si>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</si>
  <si>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</si>
  <si>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</si>
  <si>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</si>
  <si>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</si>
  <si>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</si>
  <si>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</si>
  <si>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</si>
  <si>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</si>
  <si>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</si>
  <si>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</si>
  <si>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</si>
  <si>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</si>
  <si>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</si>
  <si>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</si>
  <si>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</si>
  <si>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</si>
  <si>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</si>
  <si>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</si>
  <si>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</si>
  <si>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</si>
  <si>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</si>
  <si>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</si>
  <si>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</si>
  <si>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</si>
  <si>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</si>
  <si>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</si>
  <si>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</si>
  <si>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</si>
  <si>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</si>
  <si>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</si>
  <si>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</si>
  <si>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</si>
  <si>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</si>
  <si>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</si>
  <si>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</si>
  <si>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</si>
  <si>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</si>
  <si>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</si>
  <si>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</si>
  <si>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</si>
  <si>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</si>
  <si>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</si>
  <si>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</si>
  <si>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</si>
  <si>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</si>
  <si>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</si>
  <si>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</si>
  <si>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</si>
  <si>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</si>
  <si>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</si>
  <si>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</si>
  <si>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</si>
  <si>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</si>
  <si>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</si>
  <si>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</si>
  <si>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</si>
  <si>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</si>
  <si>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</si>
  <si>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</si>
  <si>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</si>
  <si>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</si>
  <si>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</si>
  <si>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</si>
  <si>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</si>
  <si>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</si>
  <si>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</si>
  <si>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</si>
  <si>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</si>
  <si>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</si>
  <si>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</si>
  <si>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</si>
  <si>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</si>
  <si>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</si>
  <si>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</si>
  <si>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</si>
  <si>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</si>
  <si>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</si>
  <si>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</si>
  <si>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</si>
  <si>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</si>
  <si>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</si>
  <si>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</si>
  <si>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</si>
  <si>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</si>
  <si>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</si>
  <si>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</si>
  <si>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</si>
  <si>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</si>
  <si>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</si>
  <si>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</si>
  <si>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</si>
  <si>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</si>
  <si>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</si>
  <si>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</si>
  <si>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</si>
  <si>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</si>
  <si>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</si>
  <si>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</si>
  <si>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</si>
  <si>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</si>
  <si>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</si>
  <si>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</si>
  <si>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</si>
  <si>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</si>
  <si>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</si>
  <si>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</si>
  <si>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</si>
  <si>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</si>
  <si>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</si>
  <si>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</si>
  <si>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</si>
  <si>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</si>
  <si>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</si>
  <si>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</si>
  <si>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</si>
  <si>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</si>
  <si>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</si>
  <si>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</si>
  <si>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</si>
  <si>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</si>
  <si>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</si>
  <si>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</si>
  <si>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</si>
  <si>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</si>
  <si>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</si>
  <si>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</si>
  <si>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</si>
  <si>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</si>
  <si>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</si>
  <si>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</si>
  <si>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</si>
  <si>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</si>
  <si>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</si>
  <si>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</si>
  <si>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</si>
  <si>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</si>
  <si>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</si>
  <si>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</si>
  <si>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</si>
  <si>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</si>
  <si>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</si>
  <si>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</si>
  <si>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</si>
  <si>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</si>
  <si>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</si>
  <si>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</si>
  <si>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</si>
  <si>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</si>
  <si>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</si>
  <si>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</si>
  <si>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</si>
  <si>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</si>
  <si>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</si>
  <si>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</si>
  <si>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</si>
  <si>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</si>
  <si>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</si>
  <si>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</si>
  <si>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</si>
  <si>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</si>
  <si>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</si>
  <si>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</si>
  <si>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</si>
  <si>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</si>
  <si>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</si>
  <si>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</si>
  <si>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</si>
  <si>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</si>
  <si>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</si>
  <si>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</si>
  <si>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</si>
  <si>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</si>
  <si>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</si>
  <si>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</si>
  <si>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</si>
  <si>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</si>
  <si>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</si>
  <si>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</si>
  <si>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</si>
  <si>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</si>
  <si>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</si>
  <si>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</si>
  <si>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</si>
  <si>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</si>
  <si>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</si>
  <si>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</si>
  <si>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</si>
  <si>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</si>
  <si>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</si>
  <si>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</si>
  <si>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</si>
  <si>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</si>
  <si>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</si>
  <si>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</si>
  <si>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</si>
  <si>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</si>
  <si>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</si>
  <si>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</si>
  <si>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</si>
  <si>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</si>
  <si>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</si>
  <si>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</si>
  <si>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</si>
  <si>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</si>
  <si>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</si>
  <si>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</si>
  <si>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</si>
  <si>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</si>
  <si>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</si>
  <si>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</si>
  <si>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</si>
  <si>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</si>
  <si>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</si>
  <si>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</si>
  <si>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</si>
  <si>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</si>
  <si>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</si>
  <si>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</si>
  <si>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</si>
  <si>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</si>
  <si>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</si>
  <si>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</si>
  <si>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</si>
  <si>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</si>
  <si>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</si>
  <si>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</si>
  <si>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</si>
  <si>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</si>
  <si>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</si>
  <si>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</si>
  <si>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</si>
  <si>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</si>
  <si>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</si>
  <si>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</si>
  <si>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</si>
  <si>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</si>
  <si>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</si>
  <si>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</si>
  <si>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</si>
  <si>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</si>
  <si>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</si>
  <si>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</si>
  <si>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</si>
  <si>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</si>
  <si>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</si>
  <si>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</si>
  <si>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</si>
  <si>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</si>
  <si>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</si>
  <si>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</si>
  <si>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</si>
  <si>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</si>
  <si>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</si>
  <si>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</si>
  <si>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</si>
  <si>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</si>
  <si>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</si>
  <si>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</si>
  <si>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</si>
  <si>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</si>
  <si>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</si>
  <si>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</si>
  <si>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</si>
  <si>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</si>
  <si>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</si>
  <si>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</si>
  <si>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</si>
  <si>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</si>
  <si>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</si>
  <si>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</si>
  <si>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</si>
  <si>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</si>
  <si>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</si>
  <si>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</si>
  <si>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</si>
  <si>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</si>
  <si>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</si>
  <si>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</si>
  <si>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</si>
  <si>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</si>
  <si>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</si>
  <si>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</si>
  <si>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</si>
  <si>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</si>
  <si>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</si>
  <si>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</si>
  <si>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</si>
  <si>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</si>
  <si>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</si>
  <si>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</si>
  <si>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</si>
  <si>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</si>
  <si>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</si>
  <si>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</si>
  <si>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</si>
  <si>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</si>
  <si>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</si>
  <si>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</si>
  <si>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</si>
  <si>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</si>
  <si>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</si>
  <si>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</si>
  <si>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</si>
  <si>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</si>
  <si>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</si>
  <si>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</si>
  <si>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</si>
  <si>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</si>
  <si>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</si>
  <si>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</si>
  <si>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</si>
  <si>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</si>
  <si>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</si>
  <si>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</si>
  <si>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</si>
  <si>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</si>
  <si>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</si>
  <si>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</si>
  <si>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</si>
  <si>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</si>
  <si>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</si>
  <si>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</si>
  <si>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</si>
  <si>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</si>
  <si>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</si>
  <si>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</si>
  <si>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</si>
  <si>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</si>
  <si>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</si>
  <si>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</si>
  <si>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</si>
  <si>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</si>
  <si>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</si>
  <si>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</si>
  <si>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</si>
  <si>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</si>
  <si>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</si>
  <si>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</si>
  <si>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</si>
  <si>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</si>
  <si>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</si>
  <si>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</si>
  <si>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</si>
  <si>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</si>
  <si>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</si>
  <si>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</si>
  <si>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</si>
  <si>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</si>
  <si>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</si>
  <si>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</si>
  <si>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</si>
  <si>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</si>
  <si>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</si>
  <si>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</si>
  <si>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</si>
  <si>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</si>
  <si>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</si>
  <si>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</si>
  <si>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</si>
  <si>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</si>
  <si>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</si>
  <si>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</si>
  <si>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</si>
  <si>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</si>
  <si>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</si>
  <si>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</si>
  <si>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</si>
  <si>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</si>
  <si>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</si>
  <si>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</si>
  <si>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</si>
  <si>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</si>
  <si>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</si>
  <si>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</si>
  <si>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</si>
  <si>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</si>
  <si>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</si>
  <si>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</si>
  <si>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</si>
  <si>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</si>
  <si>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</si>
  <si>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</si>
  <si>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</si>
  <si>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</si>
  <si>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</si>
  <si>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</si>
  <si>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</si>
  <si>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</si>
  <si>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</si>
  <si>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</si>
  <si>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</si>
  <si>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</si>
  <si>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</si>
  <si>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</si>
  <si>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</si>
  <si>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</si>
  <si>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</si>
  <si>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</si>
  <si>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</si>
  <si>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</si>
  <si>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</si>
  <si>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</si>
  <si>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</si>
  <si>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</si>
  <si>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</si>
  <si>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</si>
  <si>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</si>
  <si>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</si>
  <si>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</si>
  <si>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</si>
  <si>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</si>
  <si>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</si>
  <si>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</si>
  <si>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</si>
  <si>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</si>
  <si>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</si>
  <si>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</si>
  <si>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</si>
  <si>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</si>
  <si>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</si>
  <si>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</si>
  <si>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</si>
  <si>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</si>
  <si>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</si>
  <si>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</si>
  <si>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</si>
  <si>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</si>
  <si>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</si>
  <si>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</si>
  <si>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</si>
  <si>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</si>
  <si>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</si>
  <si>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</si>
  <si>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</si>
  <si>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</si>
  <si>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</si>
  <si>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</si>
  <si>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</si>
  <si>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</si>
  <si>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</si>
  <si>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</si>
  <si>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</si>
  <si>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</si>
  <si>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</si>
  <si>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</si>
  <si>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</si>
  <si>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</si>
  <si>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</si>
  <si>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</si>
  <si>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</si>
  <si>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</si>
  <si>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</si>
  <si>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</si>
  <si>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</si>
  <si>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</si>
  <si>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</si>
  <si>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</si>
  <si>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</si>
  <si>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</si>
  <si>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</si>
  <si>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</si>
  <si>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</si>
  <si>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</si>
  <si>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</si>
  <si>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</si>
  <si>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</si>
  <si>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</si>
  <si>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</si>
  <si>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</si>
  <si>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</si>
  <si>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</si>
  <si>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</si>
  <si>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</si>
  <si>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</si>
  <si>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</si>
  <si>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</si>
  <si>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</si>
  <si>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</si>
  <si>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</si>
  <si>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</si>
  <si>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</si>
  <si>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</si>
  <si>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</si>
  <si>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</si>
  <si>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</si>
  <si>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</si>
  <si>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</si>
  <si>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</si>
  <si>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</si>
  <si>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</si>
  <si>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</si>
  <si>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</si>
  <si>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</si>
  <si>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</si>
  <si>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</si>
  <si>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</si>
  <si>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</si>
  <si>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</si>
  <si>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</si>
  <si>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</si>
  <si>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</si>
  <si>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</si>
  <si>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</si>
  <si>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</si>
  <si>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</si>
  <si>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</si>
  <si>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</si>
  <si>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</si>
  <si>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</si>
  <si>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</si>
  <si>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</si>
  <si>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</si>
  <si>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</si>
  <si>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</si>
  <si>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</si>
  <si>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</si>
  <si>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</si>
  <si>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</si>
  <si>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</si>
  <si>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</si>
  <si>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</si>
  <si>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</si>
  <si>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</si>
  <si>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</si>
  <si>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</si>
  <si>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</si>
  <si>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</si>
  <si>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</si>
  <si>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</si>
  <si>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</si>
  <si>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</si>
  <si>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</si>
  <si>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</si>
  <si>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</si>
  <si>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</si>
  <si>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</si>
  <si>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</si>
  <si>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</si>
  <si>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</si>
  <si>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</si>
  <si>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</si>
  <si>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</si>
  <si>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</si>
  <si>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</si>
  <si>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</si>
  <si>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</si>
  <si>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</si>
  <si>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</si>
  <si>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</si>
  <si>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</si>
  <si>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</si>
  <si>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</si>
  <si>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</si>
  <si>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</si>
  <si>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</si>
  <si>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</si>
  <si>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</si>
  <si>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</si>
  <si>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</si>
  <si>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</si>
  <si>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</si>
  <si>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</si>
  <si>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</si>
  <si>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</si>
  <si>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</si>
  <si>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</si>
  <si>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</si>
  <si>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</si>
  <si>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</si>
  <si>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</si>
  <si>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</si>
  <si>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</si>
  <si>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</si>
  <si>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</si>
  <si>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</si>
  <si>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</si>
  <si>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</si>
  <si>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</si>
  <si>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</si>
  <si>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</si>
  <si>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</si>
  <si>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</si>
  <si>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</si>
  <si>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</si>
  <si>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</si>
  <si>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</si>
  <si>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</si>
  <si>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</si>
  <si>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</si>
  <si>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</si>
  <si>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</si>
  <si>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</si>
  <si>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</si>
  <si>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</si>
  <si>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</si>
  <si>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</si>
  <si>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</si>
  <si>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</si>
  <si>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</si>
  <si>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</si>
  <si>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</si>
  <si>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</si>
  <si>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</si>
  <si>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</si>
  <si>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</si>
  <si>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</si>
  <si>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</si>
  <si>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</si>
  <si>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</si>
  <si>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</si>
  <si>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</si>
  <si>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</si>
  <si>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</si>
  <si>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</si>
  <si>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</si>
  <si>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</si>
  <si>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</si>
  <si>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</si>
  <si>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</si>
  <si>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</si>
  <si>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</si>
  <si>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</si>
  <si>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</si>
  <si>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</si>
  <si>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</si>
  <si>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</si>
  <si>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</si>
  <si>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</si>
  <si>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</si>
  <si>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</si>
  <si>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</si>
  <si>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</si>
  <si>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</si>
  <si>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</si>
  <si>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</si>
  <si>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</si>
  <si>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</si>
  <si>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</si>
  <si>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</si>
  <si>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</si>
  <si>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</si>
  <si>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</si>
  <si>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</si>
  <si>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</si>
  <si>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</si>
  <si>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</si>
  <si>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</si>
  <si>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</si>
  <si>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</si>
  <si>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</si>
  <si>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</si>
  <si>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</si>
  <si>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</si>
  <si>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</si>
  <si>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</si>
  <si>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</si>
  <si>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</si>
  <si>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</si>
  <si>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</si>
  <si>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</si>
  <si>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</si>
  <si>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</si>
  <si>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</si>
  <si>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</si>
  <si>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</si>
  <si>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</si>
  <si>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</si>
  <si>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</si>
  <si>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</si>
  <si>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</si>
  <si>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</si>
  <si>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</si>
  <si>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</si>
  <si>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</si>
  <si>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</si>
  <si>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</si>
  <si>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</si>
  <si>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</si>
  <si>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</si>
  <si>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</si>
  <si>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</si>
  <si>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</si>
  <si>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</si>
  <si>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</si>
  <si>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</si>
  <si>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</si>
  <si>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</si>
  <si>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</si>
  <si>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</si>
  <si>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</si>
  <si>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</si>
  <si>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</si>
  <si>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</si>
  <si>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</si>
  <si>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</si>
  <si>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</si>
  <si>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</si>
  <si>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</si>
  <si>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</si>
  <si>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</si>
  <si>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</si>
  <si>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</si>
  <si>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</si>
  <si>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</si>
  <si>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</si>
  <si>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</si>
  <si>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</si>
  <si>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</si>
  <si>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</si>
  <si>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</si>
  <si>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</si>
  <si>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</si>
  <si>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</si>
  <si>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</si>
  <si>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</si>
  <si>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</si>
  <si>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</si>
  <si>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</si>
  <si>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</si>
  <si>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</si>
  <si>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</si>
  <si>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</si>
  <si>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</si>
  <si>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</si>
  <si>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</si>
  <si>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</si>
  <si>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</si>
  <si>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</si>
  <si>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</si>
  <si>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</si>
  <si>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</si>
  <si>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</si>
  <si>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</si>
  <si>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</si>
  <si>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</si>
  <si>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</si>
  <si>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</si>
  <si>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</si>
  <si>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</si>
  <si>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</si>
  <si>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</si>
  <si>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</si>
  <si>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</si>
  <si>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</si>
  <si>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</si>
  <si>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</si>
  <si>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</si>
  <si>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</si>
  <si>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</si>
  <si>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</si>
  <si>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</si>
  <si>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</si>
  <si>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</si>
  <si>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</si>
  <si>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</si>
  <si>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</si>
  <si>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</si>
  <si>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</si>
  <si>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</si>
  <si>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</si>
  <si>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</si>
  <si>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</si>
  <si>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</si>
  <si>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</si>
  <si>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</si>
  <si>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</si>
  <si>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</si>
  <si>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</si>
  <si>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</si>
  <si>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</si>
  <si>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</si>
  <si>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</si>
  <si>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</si>
  <si>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</si>
  <si>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</si>
  <si>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</si>
  <si>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</si>
  <si>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</si>
  <si>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</si>
  <si>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</si>
  <si>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</si>
  <si>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</si>
  <si>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</si>
  <si>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</si>
  <si>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</si>
  <si>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</si>
  <si>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</si>
  <si>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</si>
  <si>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</si>
  <si>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</si>
  <si>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</si>
  <si>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</si>
  <si>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</si>
  <si>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</si>
  <si>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</si>
  <si>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</si>
  <si>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</si>
  <si>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</si>
  <si>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</si>
  <si>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</si>
  <si>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</si>
  <si>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</si>
  <si>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</si>
  <si>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</si>
  <si>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</si>
  <si>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</si>
  <si>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</si>
  <si>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</si>
  <si>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</si>
  <si>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</si>
  <si>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</si>
  <si>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</si>
  <si>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</si>
  <si>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</si>
  <si>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</si>
  <si>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</si>
  <si>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</si>
  <si>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</si>
  <si>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</si>
  <si>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</si>
  <si>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</si>
  <si>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</si>
  <si>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</si>
  <si>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</si>
  <si>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</si>
  <si>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</si>
  <si>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</si>
  <si>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</si>
  <si>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</si>
  <si>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</si>
  <si>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</si>
  <si>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</si>
  <si>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</si>
  <si>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</si>
  <si>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</si>
  <si>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</si>
  <si>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</si>
  <si>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</si>
  <si>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</si>
  <si>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</si>
  <si>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</si>
  <si>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</si>
  <si>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</si>
  <si>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</si>
  <si>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</si>
  <si>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</si>
  <si>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</si>
  <si>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</si>
  <si>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</si>
  <si>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</si>
  <si>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</si>
  <si>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</si>
  <si>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</si>
  <si>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</si>
  <si>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</si>
  <si>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</si>
  <si>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</si>
  <si>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</si>
  <si>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</si>
  <si>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</si>
  <si>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</si>
  <si>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</si>
  <si>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</si>
  <si>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</si>
  <si>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</si>
  <si>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</si>
  <si>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</si>
  <si>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</si>
  <si>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</si>
  <si>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</si>
  <si>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</si>
  <si>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</si>
  <si>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</si>
  <si>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</si>
  <si>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</si>
  <si>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</si>
  <si>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</si>
  <si>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</si>
  <si>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</si>
  <si>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</si>
  <si>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</si>
  <si>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</si>
  <si>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</si>
  <si>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</si>
  <si>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</si>
  <si>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</si>
  <si>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</si>
  <si>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</si>
  <si>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</si>
  <si>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</si>
  <si>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</si>
  <si>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</si>
  <si>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</si>
  <si>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</si>
  <si>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</si>
  <si>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</si>
  <si>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</si>
  <si>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</si>
  <si>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</si>
  <si>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</si>
  <si>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</si>
  <si>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</si>
  <si>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</si>
  <si>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</si>
  <si>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</si>
  <si>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</si>
  <si>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</si>
  <si>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</si>
  <si>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</si>
  <si>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</si>
  <si>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</si>
  <si>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</si>
  <si>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</si>
  <si>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</si>
  <si>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</si>
  <si>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</si>
  <si>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</si>
  <si>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</si>
  <si>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</si>
  <si>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</si>
  <si>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</si>
  <si>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</si>
  <si>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</si>
  <si>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</si>
  <si>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</si>
  <si>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</si>
  <si>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</si>
  <si>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</si>
  <si>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</si>
  <si>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</si>
  <si>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</si>
  <si>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</si>
  <si>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</si>
  <si>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</si>
  <si>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</si>
  <si>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</si>
  <si>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</si>
  <si>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</si>
  <si>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</si>
  <si>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</si>
  <si>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</si>
  <si>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</si>
  <si>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</si>
  <si>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</si>
  <si>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</si>
  <si>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</si>
  <si>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</si>
  <si>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</si>
  <si>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</si>
  <si>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</si>
  <si>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</si>
  <si>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</si>
  <si>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</si>
  <si>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</si>
  <si>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</si>
  <si>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</si>
  <si>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</si>
  <si>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</si>
  <si>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</si>
  <si>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</si>
  <si>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</si>
  <si>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</si>
  <si>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</si>
  <si>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</si>
  <si>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</si>
  <si>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</si>
  <si>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</si>
  <si>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</si>
  <si>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</si>
  <si>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</si>
  <si>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</si>
  <si>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</si>
  <si>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</si>
  <si>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</si>
  <si>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</si>
  <si>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</si>
  <si>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</si>
  <si>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</si>
  <si>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</si>
  <si>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</si>
  <si>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</si>
  <si>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</si>
  <si>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</si>
  <si>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</si>
  <si>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</si>
  <si>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</si>
  <si>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</si>
  <si>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</si>
  <si>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</si>
  <si>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</si>
  <si>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</si>
  <si>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</si>
  <si>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</si>
  <si>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</si>
  <si>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</si>
  <si>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</si>
  <si>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</si>
  <si>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</si>
  <si>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</si>
  <si>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</si>
  <si>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</si>
  <si>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</si>
  <si>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</si>
  <si>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</si>
  <si>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</si>
  <si>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</si>
  <si>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</si>
  <si>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</si>
  <si>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</si>
  <si>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</si>
  <si>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</si>
  <si>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</si>
  <si>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</si>
  <si>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</si>
  <si>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</si>
  <si>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</si>
  <si>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</si>
  <si>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</si>
  <si>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</si>
  <si>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</si>
  <si>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</si>
  <si>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</si>
  <si>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</si>
  <si>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</si>
  <si>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</si>
  <si>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</si>
  <si>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</si>
  <si>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</si>
  <si>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</si>
  <si>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</si>
  <si>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</si>
  <si>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</si>
  <si>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</si>
  <si>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</si>
  <si>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</si>
  <si>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</si>
  <si>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</si>
  <si>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</si>
  <si>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</si>
  <si>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</si>
  <si>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</si>
  <si>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</si>
  <si>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</si>
  <si>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</si>
  <si>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</si>
  <si>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</si>
  <si>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</si>
  <si>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</si>
  <si>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</si>
  <si>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</si>
  <si>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</si>
  <si>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</si>
  <si>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</si>
  <si>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</si>
  <si>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</si>
  <si>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</si>
  <si>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</si>
  <si>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</si>
  <si>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</si>
  <si>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</si>
  <si>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</si>
  <si>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</si>
  <si>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</si>
  <si>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</si>
  <si>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</si>
  <si>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</si>
  <si>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</si>
  <si>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</si>
  <si>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</si>
  <si>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</si>
  <si>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</si>
  <si>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</si>
  <si>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</si>
  <si>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</si>
  <si>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</si>
  <si>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</si>
  <si>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</si>
  <si>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</si>
  <si>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</si>
  <si>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</si>
  <si>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</si>
  <si>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</si>
  <si>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</si>
  <si>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</si>
  <si>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</si>
  <si>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</si>
  <si>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</si>
  <si>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</si>
  <si>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</si>
  <si>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</si>
  <si>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</si>
  <si>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</si>
  <si>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</si>
  <si>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</si>
  <si>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</si>
  <si>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</si>
  <si>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</si>
  <si>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</si>
  <si>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</si>
  <si>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</si>
  <si>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</si>
  <si>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</si>
  <si>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</si>
  <si>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</si>
  <si>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</si>
  <si>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</si>
  <si>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</si>
  <si>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</si>
  <si>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</si>
  <si>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</si>
  <si>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</si>
  <si>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</si>
  <si>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</si>
  <si>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</si>
  <si>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</si>
  <si>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</si>
  <si>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</si>
  <si>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</si>
  <si>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</si>
  <si>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</si>
  <si>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</si>
  <si>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</si>
  <si>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</si>
  <si>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</si>
  <si>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</si>
  <si>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</si>
  <si>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</si>
  <si>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</si>
  <si>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</si>
  <si>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</si>
  <si>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</si>
  <si>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</si>
  <si>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</si>
  <si>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</si>
  <si>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</si>
  <si>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</si>
  <si>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</si>
  <si>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</si>
  <si>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</si>
  <si>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</si>
  <si>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</si>
  <si>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</si>
  <si>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</si>
  <si>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</si>
  <si>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</si>
  <si>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</si>
  <si>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</si>
  <si>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</si>
  <si>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</si>
  <si>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</si>
  <si>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</si>
  <si>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</si>
  <si>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</si>
  <si>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</si>
  <si>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</si>
  <si>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</si>
  <si>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</si>
  <si>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</si>
  <si>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</si>
  <si>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</si>
  <si>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</si>
  <si>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</si>
  <si>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</si>
  <si>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</si>
  <si>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</si>
  <si>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</si>
  <si>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</si>
  <si>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</si>
  <si>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</si>
  <si>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</si>
  <si>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</si>
  <si>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</si>
  <si>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</si>
  <si>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</si>
  <si>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</si>
  <si>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</si>
  <si>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</si>
  <si>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</si>
  <si>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</si>
  <si>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</si>
  <si>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</si>
  <si>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</si>
  <si>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</si>
  <si>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</si>
  <si>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</si>
  <si>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</si>
  <si>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</si>
  <si>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</si>
  <si>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</si>
  <si>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</si>
  <si>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</si>
  <si>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</si>
  <si>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</si>
  <si>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</si>
  <si>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</si>
  <si>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</si>
  <si>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</si>
  <si>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</si>
  <si>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</si>
  <si>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</si>
  <si>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</si>
  <si>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</si>
  <si>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</si>
  <si>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</si>
  <si>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</si>
  <si>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</si>
  <si>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</si>
  <si>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</si>
  <si>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</si>
  <si>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</si>
  <si>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</si>
  <si>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</si>
  <si>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</si>
  <si>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</si>
  <si>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</si>
  <si>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</si>
  <si>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</si>
  <si>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</si>
  <si>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</si>
  <si>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</si>
  <si>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</si>
  <si>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</si>
  <si>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</si>
  <si>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</si>
  <si>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</si>
  <si>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</si>
  <si>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</si>
  <si>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</si>
  <si>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</si>
  <si>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</si>
  <si>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</si>
  <si>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</si>
  <si>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</si>
  <si>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</si>
  <si>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</si>
  <si>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</si>
  <si>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</si>
  <si>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</si>
  <si>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</si>
  <si>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</si>
  <si>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</si>
  <si>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</si>
  <si>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</si>
  <si>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</si>
  <si>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</si>
  <si>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</si>
  <si>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</si>
  <si>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</si>
  <si>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</si>
  <si>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</si>
  <si>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</si>
  <si>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</si>
  <si>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</si>
  <si>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</si>
  <si>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</si>
  <si>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</si>
  <si>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</si>
  <si>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</si>
  <si>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</si>
  <si>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</si>
  <si>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</si>
  <si>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</si>
  <si>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</si>
  <si>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</si>
  <si>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</si>
  <si>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</si>
  <si>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</si>
  <si>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</si>
  <si>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</si>
  <si>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</si>
  <si>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</si>
  <si>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</si>
  <si>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</si>
  <si>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</si>
  <si>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</si>
  <si>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</si>
  <si>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</si>
  <si>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</si>
  <si>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</si>
  <si>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</si>
  <si>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</si>
  <si>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</si>
  <si>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</si>
  <si>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</si>
  <si>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</si>
  <si>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</si>
  <si>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</si>
  <si>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</si>
  <si>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</si>
  <si>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</si>
  <si>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</si>
  <si>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</si>
  <si>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</si>
  <si>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</si>
  <si>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</si>
  <si>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</si>
  <si>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</si>
  <si>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</si>
  <si>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</si>
  <si>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</si>
  <si>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</si>
  <si>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</si>
  <si>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</si>
  <si>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</si>
  <si>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</si>
  <si>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</si>
  <si>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</si>
  <si>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</si>
  <si>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</si>
  <si>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</si>
  <si>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</si>
  <si>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</si>
  <si>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</si>
  <si>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</si>
  <si>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</si>
  <si>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</si>
  <si>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</si>
  <si>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</si>
  <si>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</si>
  <si>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</si>
  <si>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</si>
  <si>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</si>
  <si>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</si>
  <si>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</si>
  <si>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</si>
  <si>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</si>
  <si>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</si>
  <si>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</si>
  <si>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</si>
  <si>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</si>
  <si>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</si>
  <si>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</si>
  <si>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</si>
  <si>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</si>
  <si>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</si>
  <si>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</si>
  <si>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</si>
  <si>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</si>
  <si>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</si>
  <si>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</si>
  <si>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</si>
  <si>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</si>
  <si>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</si>
  <si>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</si>
  <si>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</si>
  <si>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</si>
  <si>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</si>
  <si>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</si>
  <si>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</si>
  <si>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</si>
  <si>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</si>
  <si>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</si>
  <si>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</si>
  <si>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</si>
  <si>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</si>
  <si>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</si>
  <si>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</si>
  <si>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</si>
  <si>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</si>
  <si>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</si>
  <si>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</si>
  <si>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</si>
  <si>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</si>
  <si>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</si>
  <si>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</si>
  <si>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</si>
  <si>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</si>
  <si>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</si>
  <si>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</si>
  <si>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</si>
  <si>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</si>
  <si>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</si>
  <si>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</si>
  <si>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</si>
  <si>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</si>
  <si>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</si>
  <si>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</si>
  <si>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</si>
  <si>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</si>
  <si>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</si>
  <si>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</si>
  <si>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</si>
  <si>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</si>
  <si>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</si>
  <si>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</si>
  <si>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</si>
  <si>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</si>
  <si>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</si>
  <si>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</si>
  <si>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</si>
  <si>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</si>
  <si>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</si>
  <si>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</si>
  <si>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</si>
  <si>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</si>
  <si>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</si>
  <si>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</si>
  <si>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</si>
  <si>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</si>
  <si>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</si>
  <si>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</si>
  <si>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</si>
  <si>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</si>
  <si>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</si>
  <si>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</si>
  <si>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</si>
  <si>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</si>
  <si>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</si>
  <si>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</si>
  <si>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</si>
  <si>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</si>
  <si>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</si>
  <si>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</si>
  <si>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</si>
  <si>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</si>
  <si>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</si>
  <si>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</si>
  <si>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</si>
  <si>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</si>
  <si>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</si>
  <si>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</si>
  <si>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</si>
  <si>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</si>
  <si>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</si>
  <si>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</si>
  <si>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</si>
  <si>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</si>
  <si>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</si>
  <si>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</si>
  <si>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</si>
  <si>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</si>
  <si>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</si>
  <si>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</si>
  <si>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</si>
  <si>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</si>
  <si>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</si>
  <si>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</si>
  <si>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</si>
  <si>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</si>
  <si>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</si>
  <si>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</si>
  <si>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</si>
  <si>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</si>
  <si>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</si>
  <si>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</si>
  <si>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</si>
  <si>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</si>
  <si>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</si>
  <si>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</si>
  <si>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</si>
  <si>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</si>
  <si>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</si>
  <si>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</si>
  <si>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</si>
  <si>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</si>
  <si>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</si>
  <si>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</si>
  <si>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</si>
  <si>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</si>
  <si>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</si>
  <si>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</si>
  <si>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</si>
  <si>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</si>
  <si>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</si>
  <si>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</si>
  <si>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</si>
  <si>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</si>
  <si>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</si>
  <si>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</si>
  <si>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</si>
  <si>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</si>
  <si>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</si>
  <si>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</si>
  <si>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</si>
  <si>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</si>
  <si>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</si>
  <si>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</si>
  <si>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</si>
  <si>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</si>
  <si>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</si>
  <si>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</si>
  <si>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</si>
  <si>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</si>
  <si>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</si>
  <si>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</si>
  <si>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</si>
  <si>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</si>
  <si>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</si>
  <si>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</si>
  <si>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</si>
  <si>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</si>
  <si>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</si>
  <si>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</si>
  <si>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</si>
  <si>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</si>
  <si>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</si>
  <si>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</si>
  <si>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</si>
  <si>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</si>
  <si>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</si>
  <si>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</si>
  <si>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</si>
  <si>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</si>
  <si>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</si>
  <si>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</si>
  <si>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</si>
  <si>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</si>
  <si>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</si>
  <si>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</si>
  <si>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</si>
  <si>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</si>
  <si>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</si>
  <si>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</si>
  <si>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</si>
  <si>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</si>
  <si>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</si>
  <si>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</si>
  <si>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</si>
  <si>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</si>
  <si>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</si>
  <si>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</si>
  <si>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</si>
  <si>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</si>
  <si>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</si>
  <si>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</si>
  <si>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</si>
  <si>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</si>
  <si>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</si>
  <si>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</si>
  <si>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</si>
  <si>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</si>
  <si>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</si>
  <si>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</si>
  <si>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</si>
  <si>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</si>
  <si>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</si>
  <si>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</si>
  <si>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</si>
  <si>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</si>
  <si>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</si>
  <si>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</si>
  <si>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</si>
  <si>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</si>
  <si>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</si>
  <si>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</si>
  <si>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</si>
  <si>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</si>
  <si>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</si>
  <si>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</si>
  <si>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</si>
  <si>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</si>
  <si>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</si>
  <si>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</si>
  <si>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</si>
  <si>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</si>
  <si>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</si>
  <si>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</si>
  <si>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</si>
  <si>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</si>
  <si>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</si>
  <si>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</si>
  <si>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</si>
  <si>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</si>
  <si>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</si>
  <si>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</si>
  <si>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</si>
  <si>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</si>
  <si>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</si>
  <si>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</si>
  <si>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</si>
  <si>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</si>
  <si>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</si>
  <si>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</si>
  <si>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</si>
  <si>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</si>
  <si>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</si>
  <si>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</si>
  <si>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</si>
  <si>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</si>
  <si>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</si>
  <si>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</si>
  <si>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</si>
  <si>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</si>
  <si>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</si>
  <si>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</si>
  <si>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</si>
  <si>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</si>
  <si>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</si>
  <si>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</si>
  <si>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</si>
  <si>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</si>
  <si>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</si>
  <si>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</si>
  <si>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</si>
  <si>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</si>
  <si>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</si>
  <si>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</si>
  <si>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</si>
  <si>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</si>
  <si>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</si>
  <si>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</si>
  <si>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</si>
  <si>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</si>
  <si>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</si>
  <si>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</si>
  <si>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</si>
  <si>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</si>
  <si>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</si>
  <si>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</si>
  <si>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</si>
  <si>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</si>
  <si>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</si>
  <si>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</si>
  <si>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</si>
  <si>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</si>
  <si>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</si>
  <si>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</si>
  <si>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</si>
  <si>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</si>
  <si>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</si>
  <si>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</si>
  <si>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</si>
  <si>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</si>
  <si>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</si>
  <si>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</si>
  <si>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</si>
  <si>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</si>
  <si>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</si>
  <si>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</si>
  <si>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</si>
  <si>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</si>
  <si>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</si>
  <si>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</si>
  <si>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</si>
  <si>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</si>
  <si>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</si>
  <si>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</si>
  <si>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</si>
  <si>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</si>
  <si>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</si>
  <si>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</si>
  <si>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</si>
  <si>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</si>
  <si>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</si>
  <si>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</si>
  <si>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</si>
  <si>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</si>
  <si>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</si>
  <si>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</si>
  <si>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</si>
  <si>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</si>
  <si>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</si>
  <si>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</si>
  <si>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</si>
  <si>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</si>
  <si>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</si>
  <si>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</si>
  <si>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</si>
  <si>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</si>
  <si>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</si>
  <si>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</si>
  <si>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</si>
  <si>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</si>
  <si>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</si>
  <si>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</si>
  <si>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</si>
  <si>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</si>
  <si>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</si>
  <si>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</si>
  <si>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</si>
  <si>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</si>
  <si>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</si>
  <si>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</si>
  <si>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</si>
  <si>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</si>
  <si>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</si>
  <si>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</si>
  <si>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</si>
  <si>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</si>
  <si>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</si>
  <si>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</si>
  <si>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</si>
  <si>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</si>
  <si>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</si>
  <si>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</si>
  <si>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</si>
  <si>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</si>
  <si>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</si>
  <si>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</si>
  <si>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</si>
  <si>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</si>
  <si>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</si>
  <si>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</si>
  <si>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</si>
  <si>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</si>
  <si>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</si>
  <si>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</si>
  <si>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</si>
  <si>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</si>
  <si>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</si>
  <si>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</si>
  <si>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</si>
  <si>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</si>
  <si>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</si>
  <si>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</si>
  <si>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</si>
  <si>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</si>
  <si>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</si>
  <si>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</si>
  <si>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</si>
  <si>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</si>
  <si>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</si>
  <si>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</si>
  <si>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</si>
  <si>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</si>
  <si>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</si>
  <si>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</si>
  <si>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</si>
  <si>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</si>
  <si>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</si>
  <si>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</si>
  <si>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</si>
  <si>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</si>
  <si>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</si>
  <si>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</si>
  <si>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</si>
  <si>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</si>
  <si>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</si>
  <si>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</si>
  <si>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</si>
  <si>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</si>
  <si>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</si>
  <si>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</si>
  <si>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</si>
  <si>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</si>
  <si>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</si>
  <si>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</si>
  <si>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</si>
  <si>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</si>
  <si>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</si>
  <si>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</si>
  <si>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</si>
  <si>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</si>
  <si>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</si>
  <si>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</si>
  <si>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</si>
  <si>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</si>
  <si>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</si>
  <si>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</si>
  <si>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</si>
  <si>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</si>
  <si>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</si>
  <si>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</si>
  <si>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</si>
  <si>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</si>
  <si>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</si>
  <si>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</si>
  <si>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</si>
  <si>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</si>
  <si>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</si>
  <si>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</si>
  <si>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</si>
  <si>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</si>
  <si>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</si>
  <si>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</si>
  <si>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</si>
  <si>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</si>
  <si>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</si>
  <si>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</si>
  <si>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</si>
  <si>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</si>
  <si>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</si>
  <si>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</si>
  <si>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</si>
  <si>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</si>
  <si>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</si>
  <si>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</si>
  <si>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</si>
  <si>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</si>
  <si>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</si>
  <si>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</si>
  <si>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</si>
  <si>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</si>
  <si>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</si>
  <si>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</si>
  <si>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</si>
  <si>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</si>
  <si>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</si>
  <si>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</si>
  <si>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</si>
  <si>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</si>
  <si>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</si>
  <si>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</si>
  <si>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</si>
  <si>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</si>
  <si>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</si>
  <si>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</si>
  <si>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</si>
  <si>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</si>
  <si>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</si>
  <si>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</si>
  <si>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</si>
  <si>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</si>
  <si>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</si>
  <si>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</si>
  <si>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</si>
  <si>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</si>
  <si>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</si>
  <si>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</si>
  <si>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</si>
  <si>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</si>
  <si>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</si>
  <si>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</si>
  <si>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</si>
  <si>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</si>
  <si>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</si>
  <si>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</si>
  <si>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</si>
  <si>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</si>
  <si>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</si>
  <si>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</si>
  <si>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</si>
  <si>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</si>
  <si>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</si>
  <si>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</si>
  <si>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</si>
  <si>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</si>
  <si>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</si>
  <si>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</si>
  <si>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</si>
  <si>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</si>
  <si>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</si>
  <si>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</si>
  <si>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</si>
  <si>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</si>
  <si>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</si>
  <si>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</si>
  <si>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</si>
  <si>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</si>
  <si>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</si>
  <si>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</si>
  <si>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</si>
  <si>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</si>
  <si>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</si>
  <si>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</si>
  <si>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</si>
  <si>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</si>
  <si>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</si>
  <si>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</si>
  <si>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</si>
  <si>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</si>
  <si>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</si>
  <si>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</si>
  <si>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</si>
  <si>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</si>
  <si>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</si>
  <si>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</si>
  <si>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</si>
  <si>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</si>
  <si>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</si>
  <si>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</si>
  <si>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</si>
  <si>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</si>
  <si>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</si>
  <si>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</si>
  <si>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</si>
  <si>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</si>
  <si>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</si>
  <si>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</si>
  <si>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</si>
  <si>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</si>
  <si>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</si>
  <si>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</si>
  <si>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</si>
  <si>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</si>
  <si>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</si>
  <si>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</si>
  <si>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</si>
  <si>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</si>
  <si>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</si>
  <si>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</si>
  <si>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</si>
  <si>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</si>
  <si>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</si>
  <si>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</si>
  <si>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</si>
  <si>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</si>
  <si>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</si>
  <si>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</si>
  <si>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</si>
  <si>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</si>
  <si>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</si>
  <si>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</si>
  <si>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</si>
  <si>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</si>
  <si>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</si>
  <si>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</si>
  <si>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</si>
  <si>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</si>
  <si>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</si>
  <si>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</si>
  <si>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</si>
  <si>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</si>
  <si>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</si>
  <si>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</si>
  <si>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</si>
  <si>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</si>
  <si>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</si>
  <si>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</si>
  <si>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</si>
  <si>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</si>
  <si>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</si>
  <si>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</si>
  <si>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</si>
  <si>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</si>
  <si>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</si>
  <si>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</si>
  <si>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</si>
  <si>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</si>
  <si>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</si>
  <si>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</si>
  <si>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</si>
  <si>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</si>
  <si>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</si>
  <si>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</si>
  <si>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</si>
  <si>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</si>
  <si>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</si>
  <si>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</si>
  <si>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</si>
  <si>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</si>
  <si>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</si>
  <si>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</si>
  <si>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</si>
  <si>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</si>
  <si>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</si>
  <si>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</si>
  <si>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</si>
  <si>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</si>
  <si>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</si>
  <si>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</si>
  <si>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</si>
  <si>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</si>
  <si>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</si>
  <si>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</si>
  <si>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</si>
  <si>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</si>
  <si>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</si>
  <si>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</si>
  <si>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</si>
  <si>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</si>
  <si>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</si>
  <si>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</si>
  <si>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</si>
  <si>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</si>
  <si>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</si>
  <si>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</si>
  <si>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</si>
  <si>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</si>
  <si>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</si>
  <si>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</si>
  <si>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</si>
  <si>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</si>
  <si>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</si>
  <si>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</si>
  <si>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</si>
  <si>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</si>
  <si>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</si>
  <si>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</si>
  <si>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</si>
  <si>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</si>
  <si>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</si>
  <si>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</si>
  <si>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</si>
  <si>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</si>
  <si>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</si>
  <si>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</si>
  <si>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</si>
  <si>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</si>
  <si>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</si>
  <si>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</si>
  <si>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</si>
  <si>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</si>
  <si>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</si>
  <si>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</si>
  <si>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</si>
  <si>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</si>
  <si>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</si>
  <si>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</si>
  <si>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</si>
  <si>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</si>
  <si>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</si>
  <si>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</si>
  <si>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</si>
  <si>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</si>
  <si>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</si>
  <si>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</si>
  <si>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</si>
  <si>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</si>
  <si>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</si>
  <si>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</si>
  <si>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</si>
  <si>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</si>
  <si>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</si>
  <si>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</si>
  <si>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</si>
  <si>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</si>
  <si>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</si>
  <si>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</si>
  <si>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</si>
  <si>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</si>
  <si>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</si>
  <si>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</si>
  <si>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</si>
  <si>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</si>
  <si>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</si>
  <si>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</si>
  <si>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</si>
  <si>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</si>
  <si>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</si>
  <si>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</si>
  <si>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</si>
  <si>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</si>
  <si>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</si>
  <si>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</si>
  <si>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</si>
  <si>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</si>
  <si>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</si>
  <si>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</si>
  <si>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</si>
  <si>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</si>
  <si>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</si>
  <si>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</si>
  <si>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</si>
  <si>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</si>
  <si>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</si>
  <si>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</si>
  <si>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</si>
  <si>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</si>
  <si>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</si>
  <si>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</si>
  <si>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</si>
  <si>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</si>
  <si>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</si>
  <si>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</si>
  <si>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</si>
  <si>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</si>
  <si>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</si>
  <si>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</si>
  <si>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</si>
  <si>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</si>
  <si>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</si>
  <si>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</si>
  <si>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</si>
  <si>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</si>
  <si>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</si>
  <si>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</si>
  <si>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</si>
  <si>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</si>
  <si>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</si>
  <si>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</si>
  <si>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</si>
  <si>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</si>
  <si>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</si>
  <si>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</si>
  <si>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</si>
  <si>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</si>
  <si>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</si>
  <si>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</si>
  <si>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</si>
  <si>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</si>
  <si>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</si>
  <si>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</si>
  <si>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</si>
  <si>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</si>
  <si>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</si>
  <si>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</si>
  <si>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</si>
  <si>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</si>
  <si>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</si>
  <si>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</si>
  <si>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</si>
  <si>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</si>
  <si>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</si>
  <si>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</si>
  <si>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</si>
  <si>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</si>
  <si>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</si>
  <si>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</si>
  <si>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</si>
  <si>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</si>
  <si>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</si>
  <si>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</si>
  <si>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</si>
  <si>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</si>
  <si>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</si>
  <si>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</si>
  <si>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</si>
  <si>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</si>
  <si>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</si>
  <si>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</si>
  <si>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</si>
  <si>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</si>
  <si>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</si>
  <si>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</si>
  <si>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</si>
  <si>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</si>
  <si>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</si>
  <si>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</si>
  <si>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</si>
  <si>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</si>
  <si>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</si>
  <si>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</si>
  <si>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</si>
  <si>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</si>
  <si>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</si>
  <si>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</si>
  <si>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</si>
  <si>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</si>
  <si>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</si>
  <si>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</si>
  <si>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</si>
  <si>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</si>
  <si>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</si>
  <si>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</si>
  <si>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</si>
  <si>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</si>
  <si>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</si>
  <si>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</si>
  <si>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</si>
  <si>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</si>
  <si>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</si>
  <si>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</si>
  <si>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</si>
  <si>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</si>
  <si>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</si>
  <si>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</si>
  <si>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</si>
  <si>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</si>
  <si>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</si>
  <si>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</si>
  <si>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</si>
  <si>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</si>
  <si>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</si>
  <si>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</si>
  <si>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</si>
  <si>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</si>
  <si>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</si>
  <si>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</si>
  <si>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</si>
  <si>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</si>
  <si>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</si>
  <si>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</si>
  <si>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</si>
  <si>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</si>
  <si>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</si>
  <si>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</si>
  <si>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</si>
  <si>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</si>
  <si>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</si>
  <si>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</si>
  <si>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</si>
  <si>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</si>
  <si>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</si>
  <si>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</si>
  <si>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</si>
  <si>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</si>
  <si>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</si>
  <si>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</si>
  <si>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</si>
  <si>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</si>
  <si>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</si>
  <si>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</si>
  <si>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</si>
  <si>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</si>
  <si>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</si>
  <si>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</si>
  <si>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</si>
  <si>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</si>
  <si>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</si>
  <si>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</si>
  <si>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</si>
  <si>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</si>
  <si>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</si>
  <si>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</si>
  <si>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</si>
  <si>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</si>
  <si>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</si>
  <si>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</si>
  <si>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</si>
  <si>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</si>
  <si>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</si>
  <si>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</si>
  <si>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</si>
  <si>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</si>
  <si>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</si>
  <si>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</si>
  <si>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</si>
  <si>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</si>
  <si>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</si>
  <si>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</si>
  <si>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</si>
  <si>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</si>
  <si>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</si>
  <si>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</si>
  <si>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</si>
  <si>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</si>
  <si>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</si>
  <si>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</si>
  <si>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</si>
  <si>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</si>
  <si>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</si>
  <si>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</si>
  <si>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</si>
  <si>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</si>
  <si>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</si>
  <si>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</si>
  <si>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</si>
  <si>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</si>
  <si>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</si>
  <si>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</si>
  <si>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</si>
  <si>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</si>
  <si>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</si>
  <si>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</si>
  <si>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</si>
  <si>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</si>
  <si>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</si>
  <si>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</si>
  <si>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</si>
  <si>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</si>
  <si>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</si>
  <si>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</si>
  <si>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</si>
  <si>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</si>
  <si>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</si>
  <si>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</si>
  <si>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</si>
  <si>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</si>
  <si>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</si>
  <si>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</si>
  <si>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</si>
  <si>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</si>
  <si>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</si>
  <si>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</si>
  <si>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</si>
  <si>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</si>
  <si>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</si>
  <si>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</si>
  <si>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</si>
  <si>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</si>
  <si>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</si>
  <si>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</si>
  <si>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</si>
  <si>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</si>
  <si>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</si>
  <si>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</si>
  <si>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</si>
  <si>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</si>
  <si>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</si>
  <si>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</si>
  <si>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</si>
  <si>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</si>
  <si>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</si>
  <si>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</si>
  <si>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</si>
  <si>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</si>
  <si>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</si>
  <si>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</si>
  <si>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</si>
  <si>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</si>
  <si>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</si>
  <si>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</si>
  <si>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</si>
  <si>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</si>
  <si>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</si>
  <si>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</si>
  <si>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</si>
  <si>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</si>
  <si>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</si>
  <si>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</si>
  <si>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</si>
  <si>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</si>
  <si>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</si>
  <si>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</si>
  <si>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</si>
  <si>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</si>
  <si>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</si>
  <si>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</si>
  <si>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</si>
  <si>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</si>
  <si>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</si>
  <si>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</si>
  <si>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</si>
  <si>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</si>
  <si>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</si>
  <si>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</si>
  <si>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</si>
  <si>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</si>
  <si>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</si>
  <si>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</si>
  <si>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</si>
  <si>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</si>
  <si>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</si>
  <si>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</si>
  <si>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</si>
  <si>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</si>
  <si>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</si>
  <si>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</si>
  <si>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</si>
  <si>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</si>
  <si>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</si>
  <si>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</si>
  <si>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</si>
  <si>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</si>
  <si>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</si>
  <si>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</si>
  <si>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</si>
  <si>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</si>
  <si>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</si>
  <si>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</si>
  <si>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</si>
  <si>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</si>
  <si>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</si>
  <si>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</si>
  <si>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</si>
  <si>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</si>
  <si>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</si>
  <si>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</si>
  <si>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</si>
  <si>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</si>
  <si>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</si>
  <si>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</si>
  <si>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</si>
  <si>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</si>
  <si>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</si>
  <si>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</si>
  <si>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</si>
  <si>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</si>
  <si>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</si>
  <si>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</si>
  <si>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</si>
  <si>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</si>
  <si>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</si>
  <si>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</si>
  <si>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</si>
  <si>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</si>
  <si>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</si>
  <si>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</si>
  <si>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</si>
  <si>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</si>
  <si>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</si>
  <si>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</si>
  <si>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</si>
  <si>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</si>
  <si>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</si>
  <si>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</si>
  <si>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</si>
  <si>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</si>
  <si>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</si>
  <si>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</si>
  <si>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</si>
  <si>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</si>
  <si>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</si>
  <si>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</si>
  <si>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</si>
  <si>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</si>
  <si>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</si>
  <si>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</si>
  <si>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</si>
  <si>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</si>
  <si>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</si>
  <si>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</si>
  <si>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</si>
  <si>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</si>
  <si>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</si>
  <si>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</si>
  <si>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</si>
  <si>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</si>
  <si>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</si>
  <si>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</si>
  <si>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</si>
  <si>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</si>
  <si>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</si>
  <si>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</si>
  <si>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</si>
  <si>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</si>
  <si>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</si>
  <si>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</si>
  <si>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</si>
  <si>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</si>
  <si>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</si>
  <si>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</si>
  <si>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</si>
  <si>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</si>
  <si>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</si>
  <si>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</si>
  <si>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</si>
  <si>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</si>
  <si>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</si>
  <si>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</si>
  <si>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</si>
  <si>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</si>
  <si>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</si>
  <si>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</si>
  <si>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</si>
  <si>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</si>
  <si>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</si>
  <si>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</si>
  <si>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</si>
  <si>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</si>
  <si>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</si>
  <si>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</si>
  <si>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</si>
  <si>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</si>
  <si>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</si>
  <si>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</si>
  <si>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</si>
  <si>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</si>
  <si>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</si>
  <si>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</si>
  <si>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</si>
  <si>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</si>
  <si>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</si>
  <si>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</si>
  <si>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</si>
  <si>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</si>
  <si>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</si>
  <si>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</si>
  <si>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</si>
  <si>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</si>
  <si>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</si>
  <si>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</si>
  <si>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</si>
  <si>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</si>
  <si>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</si>
  <si>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</si>
  <si>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</si>
  <si>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</si>
  <si>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</si>
  <si>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</si>
  <si>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</si>
  <si>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</si>
  <si>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</si>
  <si>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</si>
  <si>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</si>
  <si>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</si>
  <si>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</si>
  <si>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</si>
  <si>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</si>
  <si>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</si>
  <si>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</si>
  <si>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</si>
  <si>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</si>
  <si>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</si>
  <si>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</si>
  <si>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</si>
  <si>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</si>
  <si>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</si>
  <si>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</si>
  <si>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</si>
  <si>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</si>
  <si>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</si>
  <si>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</si>
  <si>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</si>
  <si>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</si>
  <si>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</si>
  <si>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</si>
  <si>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</si>
  <si>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</si>
  <si>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</si>
  <si>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</si>
  <si>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</si>
  <si>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</si>
  <si>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</si>
  <si>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</si>
  <si>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</si>
  <si>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</si>
  <si>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</si>
  <si>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</si>
  <si>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</si>
  <si>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</si>
  <si>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</si>
  <si>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</si>
  <si>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</si>
  <si>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</si>
  <si>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</si>
  <si>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</si>
  <si>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</si>
  <si>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</si>
  <si>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</si>
  <si>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</si>
  <si>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</si>
  <si>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</si>
  <si>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</si>
  <si>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</si>
  <si>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</si>
  <si>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</si>
  <si>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</si>
  <si>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</si>
  <si>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</si>
  <si>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</si>
  <si>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</si>
  <si>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</si>
  <si>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</si>
  <si>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</si>
  <si>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</si>
  <si>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</si>
  <si>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</si>
  <si>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</si>
  <si>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</si>
  <si>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</si>
  <si>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</si>
  <si>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</si>
  <si>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</si>
  <si>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</si>
  <si>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</si>
  <si>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</si>
  <si>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</si>
  <si>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</si>
  <si>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</si>
  <si>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</si>
  <si>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</si>
  <si>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</si>
  <si>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</si>
  <si>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</si>
  <si>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</si>
  <si>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</si>
  <si>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</si>
  <si>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</si>
  <si>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</si>
  <si>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</si>
  <si>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</si>
  <si>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</si>
  <si>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</si>
  <si>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</si>
  <si>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</si>
  <si>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</si>
  <si>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</si>
  <si>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</si>
  <si>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</si>
  <si>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</si>
  <si>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</si>
  <si>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</si>
  <si>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</si>
  <si>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</si>
  <si>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</si>
  <si>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</si>
  <si>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</si>
  <si>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</si>
  <si>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</si>
  <si>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</si>
  <si>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</si>
  <si>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</si>
  <si>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</si>
  <si>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</si>
  <si>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</si>
  <si>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</si>
  <si>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</si>
  <si>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</si>
  <si>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</si>
  <si>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</si>
  <si>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</si>
  <si>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</si>
  <si>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</si>
  <si>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</si>
  <si>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</si>
  <si>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</si>
  <si>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</si>
  <si>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</si>
  <si>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</si>
  <si>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</si>
  <si>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</si>
  <si>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</si>
  <si>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</si>
  <si>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</si>
  <si>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</si>
  <si>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</si>
  <si>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</si>
  <si>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</si>
  <si>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</si>
  <si>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</si>
  <si>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</si>
  <si>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</si>
  <si>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</si>
  <si>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</si>
  <si>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</si>
  <si>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</si>
  <si>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</si>
  <si>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</si>
  <si>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</si>
  <si>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</si>
  <si>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</si>
  <si>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</si>
  <si>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</si>
  <si>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</si>
  <si>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</si>
  <si>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</si>
  <si>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</si>
  <si>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</si>
  <si>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</si>
  <si>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</si>
  <si>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</si>
  <si>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</si>
  <si>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</si>
  <si>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</si>
  <si>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</si>
  <si>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</si>
  <si>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</si>
  <si>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</si>
  <si>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</si>
  <si>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</si>
  <si>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</si>
  <si>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</si>
  <si>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</si>
  <si>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</si>
  <si>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</si>
  <si>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</si>
  <si>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</si>
  <si>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</si>
  <si>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</si>
  <si>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</si>
  <si>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</si>
  <si>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</si>
  <si>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</si>
  <si>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</si>
  <si>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</si>
  <si>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</si>
  <si>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</si>
  <si>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</si>
  <si>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</si>
  <si>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</si>
  <si>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</si>
  <si>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</si>
  <si>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</si>
  <si>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</si>
  <si>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</si>
  <si>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</si>
  <si>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</si>
  <si>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</si>
  <si>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</si>
  <si>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</si>
  <si>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</si>
  <si>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</si>
  <si>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</si>
  <si>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</si>
  <si>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</si>
  <si>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</si>
  <si>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</si>
  <si>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</si>
  <si>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</si>
  <si>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</si>
  <si>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</si>
  <si>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</si>
  <si>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</si>
  <si>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</si>
  <si>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</si>
  <si>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</si>
  <si>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</si>
  <si>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</si>
  <si>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</si>
  <si>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</si>
  <si>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</si>
  <si>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</si>
  <si>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</si>
  <si>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</si>
  <si>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</si>
  <si>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</si>
  <si>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</si>
  <si>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</si>
  <si>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</si>
  <si>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</si>
  <si>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</si>
  <si>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</si>
  <si>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</si>
  <si>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</si>
  <si>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</si>
  <si>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</si>
  <si>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</si>
  <si>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</si>
  <si>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</si>
  <si>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</si>
  <si>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</si>
  <si>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</si>
  <si>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</si>
  <si>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</si>
  <si>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</si>
  <si>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</si>
  <si>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</si>
  <si>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</si>
  <si>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</si>
  <si>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</si>
  <si>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</si>
  <si>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</si>
  <si>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</si>
  <si>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</si>
  <si>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</si>
  <si>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</si>
  <si>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</si>
  <si>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</si>
  <si>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</si>
  <si>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</si>
  <si>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</si>
  <si>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</si>
  <si>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</si>
  <si>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</si>
  <si>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</si>
  <si>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</si>
  <si>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</si>
  <si>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</si>
  <si>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</si>
  <si>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</si>
  <si>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</si>
  <si>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</si>
  <si>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</si>
  <si>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</si>
  <si>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</si>
  <si>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</si>
  <si>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</si>
  <si>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</si>
  <si>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</si>
  <si>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</si>
  <si>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</si>
  <si>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</si>
  <si>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</si>
  <si>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</si>
  <si>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</si>
  <si>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</si>
  <si>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</si>
  <si>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</si>
  <si>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</si>
  <si>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</si>
  <si>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</si>
  <si>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</si>
  <si>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</si>
  <si>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</si>
  <si>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</si>
  <si>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</si>
  <si>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</si>
  <si>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</si>
  <si>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</si>
  <si>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</si>
  <si>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</si>
  <si>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</si>
  <si>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</si>
  <si>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</si>
  <si>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</si>
  <si>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</si>
  <si>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</si>
  <si>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</si>
  <si>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</si>
  <si>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</si>
  <si>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</si>
  <si>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</si>
  <si>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</si>
  <si>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</si>
  <si>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</si>
  <si>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</si>
  <si>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</si>
  <si>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</si>
  <si>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</si>
  <si>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</si>
  <si>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</si>
  <si>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</si>
  <si>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</si>
  <si>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</si>
  <si>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</si>
  <si>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</si>
  <si>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</si>
  <si>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</si>
  <si>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</si>
  <si>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</si>
  <si>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</si>
  <si>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</si>
  <si>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</si>
  <si>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</si>
  <si>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</si>
  <si>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</si>
  <si>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</si>
  <si>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</si>
  <si>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</si>
  <si>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</si>
  <si>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</si>
  <si>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</si>
  <si>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</si>
  <si>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</si>
  <si>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</si>
  <si>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</si>
  <si>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</si>
  <si>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</si>
  <si>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</si>
  <si>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</si>
  <si>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</si>
  <si>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</si>
  <si>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</si>
  <si>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</si>
  <si>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</si>
  <si>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</si>
  <si>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</si>
  <si>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</si>
  <si>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</si>
  <si>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</si>
  <si>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</si>
  <si>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</si>
  <si>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</si>
  <si>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</si>
  <si>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</si>
  <si>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</si>
  <si>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</si>
  <si>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</si>
  <si>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</si>
  <si>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</si>
  <si>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</si>
  <si>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</si>
  <si>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</si>
  <si>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</si>
  <si>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</si>
  <si>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</si>
  <si>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</si>
  <si>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</si>
  <si>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</si>
  <si>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</si>
  <si>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</si>
  <si>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</si>
  <si>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</si>
  <si>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</si>
  <si>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</si>
  <si>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</si>
  <si>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</si>
  <si>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</si>
  <si>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</si>
  <si>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</si>
  <si>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</si>
  <si>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</si>
  <si>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</si>
  <si>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</si>
  <si>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</si>
  <si>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</si>
  <si>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</si>
  <si>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</si>
  <si>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</si>
  <si>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</si>
  <si>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</si>
  <si>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</si>
  <si>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</si>
  <si>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</si>
  <si>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</si>
  <si>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</si>
  <si>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</si>
  <si>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</si>
  <si>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</si>
  <si>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</si>
  <si>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</si>
  <si>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</si>
  <si>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</si>
  <si>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</si>
  <si>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</si>
  <si>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</si>
  <si>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</si>
  <si>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</si>
  <si>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</si>
  <si>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</si>
  <si>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</si>
  <si>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</si>
  <si>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</si>
  <si>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</si>
  <si>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</si>
  <si>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</si>
  <si>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</si>
  <si>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</si>
  <si>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</si>
  <si>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</si>
  <si>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</si>
  <si>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</si>
  <si>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</si>
  <si>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</si>
  <si>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</si>
  <si>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</si>
  <si>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</si>
  <si>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</si>
  <si>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</si>
  <si>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</si>
  <si>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</si>
  <si>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</si>
  <si>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</si>
  <si>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</si>
  <si>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</si>
  <si>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</si>
  <si>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</si>
  <si>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</si>
  <si>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</si>
  <si>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</si>
  <si>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</si>
  <si>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</si>
  <si>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</si>
  <si>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</si>
  <si>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</si>
  <si>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</si>
  <si>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</si>
  <si>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</si>
  <si>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</si>
  <si>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</si>
  <si>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</si>
  <si>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</si>
  <si>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</si>
  <si>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</si>
  <si>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</si>
  <si>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</si>
  <si>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</si>
  <si>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</si>
  <si>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</si>
  <si>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</si>
  <si>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</si>
  <si>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</si>
  <si>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</si>
  <si>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</si>
  <si>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</si>
  <si>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</si>
  <si>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</si>
  <si>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</si>
  <si>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</si>
  <si>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</si>
  <si>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</si>
  <si>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</si>
  <si>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</si>
  <si>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</si>
  <si>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</si>
  <si>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</si>
  <si>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</si>
  <si>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</si>
  <si>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</si>
  <si>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</si>
  <si>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</si>
  <si>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</si>
  <si>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</si>
  <si>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</si>
  <si>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</si>
  <si>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</si>
  <si>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</si>
  <si>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</si>
  <si>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</si>
  <si>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</si>
  <si>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</si>
  <si>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</si>
  <si>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</si>
  <si>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</si>
  <si>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</si>
  <si>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</si>
  <si>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</si>
  <si>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</si>
  <si>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</si>
  <si>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</si>
  <si>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</si>
  <si>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</si>
  <si>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</si>
  <si>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</si>
  <si>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</si>
  <si>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</si>
  <si>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</si>
  <si>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</si>
  <si>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</si>
  <si>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</si>
  <si>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</si>
  <si>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</si>
  <si>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</si>
  <si>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</si>
  <si>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</si>
  <si>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</si>
  <si>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</si>
  <si>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</si>
  <si>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</si>
  <si>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</si>
  <si>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</si>
  <si>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</si>
  <si>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</si>
  <si>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</si>
  <si>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</si>
  <si>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</si>
  <si>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</si>
  <si>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</si>
  <si>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</si>
  <si>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</si>
  <si>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</si>
  <si>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</si>
  <si>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</si>
  <si>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</si>
  <si>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</si>
  <si>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</si>
  <si>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</si>
  <si>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</si>
  <si>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</si>
  <si>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</si>
  <si>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</si>
  <si>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</si>
  <si>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</si>
  <si>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</si>
  <si>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</si>
  <si>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</si>
  <si>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</si>
  <si>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</si>
  <si>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</si>
  <si>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</si>
  <si>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</si>
  <si>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</si>
  <si>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</si>
  <si>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</si>
  <si>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</si>
  <si>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</si>
  <si>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</si>
  <si>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</si>
  <si>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</si>
  <si>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</si>
  <si>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</si>
  <si>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</si>
  <si>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</si>
  <si>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</si>
  <si>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</si>
  <si>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</si>
  <si>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</si>
  <si>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</si>
  <si>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</si>
  <si>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</si>
  <si>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</si>
  <si>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</si>
  <si>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</si>
  <si>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</si>
  <si>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</si>
  <si>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</si>
  <si>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</si>
  <si>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</si>
  <si>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</si>
  <si>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</si>
  <si>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</si>
  <si>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</si>
  <si>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</si>
  <si>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</si>
  <si>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</si>
  <si>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</si>
  <si>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</si>
  <si>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</si>
  <si>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</si>
  <si>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</si>
  <si>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</si>
  <si>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</si>
  <si>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</si>
  <si>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</si>
  <si>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</si>
  <si>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</si>
  <si>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</si>
  <si>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</si>
  <si>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</si>
  <si>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</si>
  <si>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</si>
  <si>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</si>
  <si>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</si>
  <si>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</si>
  <si>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</si>
  <si>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</si>
  <si>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</si>
  <si>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</si>
  <si>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</si>
  <si>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</si>
  <si>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</si>
  <si>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</si>
  <si>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</si>
  <si>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</si>
  <si>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</si>
  <si>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</si>
  <si>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</si>
  <si>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</si>
  <si>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</si>
  <si>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</si>
  <si>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</si>
  <si>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</si>
  <si>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</si>
  <si>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</si>
  <si>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</si>
  <si>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</si>
  <si>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</si>
  <si>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</si>
  <si>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</si>
  <si>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</si>
  <si>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</si>
  <si>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</si>
  <si>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</si>
  <si>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</si>
  <si>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</si>
  <si>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</si>
  <si>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</si>
  <si>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</si>
  <si>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</si>
  <si>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</si>
  <si>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</si>
  <si>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</si>
  <si>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</si>
  <si>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</si>
  <si>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</si>
  <si>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</si>
  <si>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</si>
  <si>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</si>
  <si>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</si>
  <si>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</si>
  <si>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</si>
  <si>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</si>
  <si>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</si>
  <si>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</si>
  <si>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</si>
  <si>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</si>
  <si>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</si>
  <si>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</si>
  <si>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</si>
  <si>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</si>
  <si>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</si>
  <si>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</si>
  <si>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</si>
  <si>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</si>
  <si>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</si>
  <si>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</si>
  <si>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</si>
  <si>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</si>
  <si>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</si>
  <si>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</si>
  <si>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</si>
  <si>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</si>
  <si>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</si>
  <si>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</si>
  <si>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</si>
  <si>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</si>
  <si>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</si>
  <si>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</si>
  <si>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</si>
  <si>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</si>
  <si>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</si>
  <si>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</si>
  <si>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</si>
  <si>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</si>
  <si>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</si>
  <si>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</si>
  <si>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</si>
  <si>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</si>
  <si>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</si>
  <si>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</si>
  <si>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</si>
  <si>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</si>
  <si>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</si>
  <si>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</si>
  <si>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</si>
  <si>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</si>
  <si>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</si>
  <si>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</si>
  <si>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</si>
  <si>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</si>
  <si>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</si>
  <si>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</si>
  <si>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</si>
  <si>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</si>
  <si>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</si>
  <si>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</si>
  <si>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</si>
  <si>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</si>
  <si>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</si>
  <si>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</si>
  <si>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</si>
  <si>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</si>
  <si>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</si>
  <si>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</si>
  <si>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</si>
  <si>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</si>
  <si>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</si>
  <si>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</si>
  <si>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</si>
  <si>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</si>
  <si>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</si>
  <si>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</si>
  <si>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</si>
  <si>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</si>
  <si>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</si>
  <si>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</si>
  <si>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</si>
  <si>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</si>
  <si>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</si>
  <si>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</si>
  <si>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</si>
  <si>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</si>
  <si>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</si>
  <si>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</si>
  <si>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</si>
  <si>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</si>
  <si>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</si>
  <si>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</si>
  <si>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</si>
  <si>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</si>
  <si>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</si>
  <si>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</si>
  <si>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</si>
  <si>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</si>
  <si>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</si>
  <si>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</si>
  <si>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</si>
  <si>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</si>
  <si>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</si>
  <si>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</si>
  <si>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</si>
  <si>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</si>
  <si>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</si>
  <si>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</si>
  <si>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</si>
  <si>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</si>
  <si>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</si>
  <si>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</si>
  <si>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</si>
  <si>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</si>
  <si>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</si>
  <si>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</si>
  <si>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</si>
  <si>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</si>
  <si>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</si>
  <si>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</si>
  <si>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</si>
  <si>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</si>
  <si>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</si>
  <si>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</si>
  <si>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</si>
  <si>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</si>
  <si>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</si>
  <si>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</si>
  <si>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</si>
  <si>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</si>
  <si>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</si>
  <si>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</si>
  <si>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</si>
  <si>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</si>
  <si>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</si>
  <si>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</si>
  <si>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</si>
  <si>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</si>
  <si>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</si>
  <si>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</si>
  <si>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</si>
  <si>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</si>
  <si>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</si>
  <si>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</si>
  <si>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</si>
  <si>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</si>
  <si>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</si>
  <si>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</si>
  <si>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</si>
  <si>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</si>
  <si>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</si>
  <si>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</si>
  <si>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</si>
  <si>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</si>
  <si>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</si>
  <si>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</si>
  <si>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</si>
  <si>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</si>
  <si>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</si>
  <si>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</si>
  <si>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</si>
  <si>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</si>
  <si>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</si>
  <si>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</si>
  <si>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</si>
  <si>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</si>
  <si>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</si>
  <si>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</si>
  <si>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</si>
  <si>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</si>
  <si>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</si>
  <si>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</si>
  <si>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</si>
  <si>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</si>
  <si>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</si>
  <si>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</si>
  <si>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</si>
  <si>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</si>
  <si>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</si>
  <si>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</si>
  <si>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</si>
  <si>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</si>
  <si>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</si>
  <si>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</si>
  <si>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</si>
  <si>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</si>
  <si>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</si>
  <si>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</si>
  <si>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</si>
  <si>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</si>
  <si>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</si>
  <si>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</si>
  <si>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</si>
  <si>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</si>
  <si>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</si>
  <si>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</si>
  <si>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</si>
  <si>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</si>
  <si>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</si>
  <si>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</si>
  <si>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</si>
  <si>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</si>
  <si>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</si>
  <si>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</si>
  <si>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</si>
  <si>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</si>
  <si>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</si>
  <si>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</si>
  <si>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</si>
  <si>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</si>
  <si>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</si>
  <si>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</si>
  <si>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</si>
  <si>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</si>
  <si>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</si>
  <si>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</si>
  <si>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</si>
  <si>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</si>
  <si>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</si>
  <si>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</si>
  <si>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</si>
  <si>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</si>
  <si>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</si>
  <si>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</si>
  <si>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</si>
  <si>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</si>
  <si>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</si>
  <si>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</si>
  <si>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</si>
  <si>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</si>
  <si>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</si>
  <si>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</si>
  <si>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</si>
  <si>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</si>
  <si>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</si>
  <si>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</si>
  <si>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</si>
  <si>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</si>
  <si>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</si>
  <si>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</si>
  <si>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</si>
  <si>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</si>
  <si>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</si>
  <si>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</si>
  <si>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</si>
  <si>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</si>
  <si>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</si>
  <si>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</si>
  <si>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</si>
  <si>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</si>
  <si>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</si>
  <si>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</si>
  <si>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</si>
  <si>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</si>
  <si>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</si>
  <si>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</si>
  <si>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</si>
  <si>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</si>
  <si>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</si>
  <si>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</si>
  <si>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</si>
  <si>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</si>
  <si>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</si>
  <si>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</si>
  <si>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</si>
  <si>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</si>
  <si>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</si>
  <si>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</si>
  <si>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</si>
  <si>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</si>
  <si>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</si>
  <si>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</si>
  <si>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</si>
  <si>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</si>
  <si>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</si>
  <si>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</si>
  <si>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</si>
  <si>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</si>
  <si>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</si>
  <si>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</si>
  <si>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</si>
  <si>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</si>
  <si>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</si>
  <si>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</si>
  <si>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</si>
  <si>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</si>
  <si>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</si>
  <si>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</si>
  <si>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</si>
  <si>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</si>
  <si>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</si>
  <si>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</si>
  <si>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</si>
  <si>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</si>
  <si>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</si>
  <si>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</si>
  <si>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</si>
  <si>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</si>
  <si>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</si>
  <si>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</si>
  <si>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</si>
  <si>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</si>
  <si>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</si>
  <si>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</si>
  <si>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</si>
  <si>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</si>
  <si>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</si>
  <si>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</si>
  <si>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</si>
  <si>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</si>
  <si>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</si>
  <si>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</si>
  <si>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</si>
  <si>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</si>
  <si>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</si>
  <si>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</si>
  <si>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</si>
  <si>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</si>
  <si>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</si>
  <si>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</si>
  <si>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</si>
  <si>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</si>
  <si>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</si>
  <si>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</si>
  <si>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</si>
  <si>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</si>
  <si>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</si>
  <si>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</si>
  <si>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</si>
  <si>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</si>
  <si>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</si>
  <si>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</si>
  <si>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</si>
  <si>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</si>
  <si>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</si>
  <si>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</si>
  <si>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</si>
  <si>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</si>
  <si>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</si>
  <si>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</si>
  <si>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</si>
  <si>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</si>
  <si>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</si>
  <si>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</si>
  <si>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</si>
  <si>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</si>
  <si>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</si>
  <si>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</si>
  <si>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</si>
  <si>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</si>
  <si>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</si>
  <si>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</si>
  <si>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</si>
  <si>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</si>
  <si>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</si>
  <si>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</si>
  <si>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</si>
  <si>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</si>
  <si>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</si>
  <si>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</si>
  <si>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</si>
  <si>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</si>
  <si>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</si>
  <si>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</si>
  <si>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</si>
  <si>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</si>
  <si>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</si>
  <si>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</si>
  <si>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</si>
  <si>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</si>
  <si>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</si>
  <si>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</si>
  <si>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</si>
  <si>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</si>
  <si>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</si>
  <si>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</si>
  <si>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</si>
  <si>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</si>
  <si>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</si>
  <si>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</si>
  <si>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</si>
  <si>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</si>
  <si>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</si>
  <si>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</si>
  <si>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</si>
  <si>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</si>
  <si>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</si>
  <si>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</si>
  <si>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</si>
  <si>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</si>
  <si>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</si>
  <si>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</si>
  <si>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</si>
  <si>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</si>
  <si>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</si>
  <si>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</si>
  <si>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</si>
  <si>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</si>
  <si>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</si>
  <si>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</si>
  <si>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</si>
  <si>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</si>
  <si>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</si>
  <si>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</si>
  <si>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</si>
  <si>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</si>
  <si>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</si>
  <si>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</si>
  <si>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</si>
  <si>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</si>
  <si>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</si>
  <si>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</si>
  <si>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</si>
  <si>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</si>
  <si>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</si>
  <si>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</si>
  <si>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</si>
  <si>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</si>
  <si>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</si>
  <si>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</si>
  <si>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</si>
  <si>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</si>
  <si>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</si>
  <si>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</si>
  <si>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</si>
  <si>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</si>
  <si>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</si>
  <si>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</si>
  <si>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</si>
  <si>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</si>
  <si>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</si>
  <si>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</si>
  <si>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</si>
  <si>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</si>
  <si>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</si>
  <si>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</si>
  <si>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</si>
  <si>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</si>
  <si>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</si>
  <si>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</si>
  <si>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</si>
  <si>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</si>
  <si>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</si>
  <si>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</si>
  <si>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</si>
  <si>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</si>
  <si>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</si>
  <si>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</si>
  <si>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</si>
  <si>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</si>
  <si>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</si>
  <si>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</si>
  <si>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</si>
  <si>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</si>
  <si>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</si>
  <si>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</si>
  <si>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</si>
  <si>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</si>
  <si>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</si>
  <si>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</si>
  <si>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</si>
  <si>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</si>
  <si>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</si>
  <si>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</si>
  <si>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</si>
  <si>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</si>
  <si>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</si>
  <si>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</si>
  <si>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</si>
  <si>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</si>
  <si>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</si>
  <si>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</si>
  <si>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</si>
  <si>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</si>
  <si>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</si>
  <si>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</si>
  <si>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</si>
  <si>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</si>
  <si>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</si>
  <si>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</si>
  <si>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</si>
  <si>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</si>
  <si>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</si>
  <si>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</si>
  <si>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</si>
  <si>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</si>
  <si>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</si>
  <si>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</si>
  <si>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</si>
  <si>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</si>
  <si>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</si>
  <si>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</si>
  <si>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</si>
  <si>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</si>
  <si>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</si>
  <si>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</si>
  <si>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</si>
  <si>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</si>
  <si>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</si>
  <si>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</si>
  <si>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</si>
  <si>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</si>
  <si>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</si>
  <si>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</si>
  <si>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</si>
  <si>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</si>
  <si>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</si>
  <si>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</si>
  <si>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</si>
  <si>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</si>
  <si>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</si>
  <si>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</si>
  <si>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</si>
  <si>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</si>
  <si>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</si>
  <si>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</si>
  <si>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</si>
  <si>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</si>
  <si>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</si>
  <si>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</si>
  <si>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</si>
  <si>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</si>
  <si>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</si>
  <si>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</si>
  <si>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</si>
  <si>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</si>
  <si>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</si>
  <si>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</si>
  <si>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</si>
  <si>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</si>
  <si>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</si>
  <si>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</si>
  <si>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</si>
  <si>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</si>
  <si>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</si>
  <si>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</si>
  <si>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</si>
  <si>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</si>
  <si>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</si>
  <si>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</si>
  <si>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</si>
  <si>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</si>
  <si>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</si>
  <si>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</si>
  <si>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</si>
  <si>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</si>
  <si>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</si>
  <si>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</si>
  <si>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</si>
  <si>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</si>
  <si>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</si>
  <si>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</si>
  <si>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</si>
  <si>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</si>
  <si>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</si>
  <si>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</si>
  <si>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</si>
  <si>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</si>
  <si>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</si>
  <si>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</si>
  <si>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</si>
  <si>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</si>
  <si>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</si>
  <si>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</si>
  <si>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</si>
  <si>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</si>
  <si>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</si>
  <si>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</si>
  <si>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</si>
  <si>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</si>
  <si>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</si>
  <si>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</si>
  <si>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</si>
  <si>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</si>
  <si>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</si>
  <si>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</si>
  <si>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</si>
  <si>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</si>
  <si>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</si>
  <si>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</si>
  <si>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</si>
  <si>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</si>
  <si>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</si>
  <si>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</si>
  <si>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</si>
  <si>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</si>
  <si>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</si>
  <si>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</si>
  <si>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</si>
  <si>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</si>
  <si>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</si>
  <si>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</si>
  <si>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</si>
  <si>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</si>
  <si>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</si>
  <si>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</si>
  <si>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</si>
  <si>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</si>
  <si>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</si>
  <si>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</si>
  <si>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</si>
  <si>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</si>
  <si>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</si>
  <si>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</si>
  <si>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</si>
  <si>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</si>
  <si>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</si>
  <si>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</si>
  <si>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</si>
  <si>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</si>
  <si>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</si>
  <si>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</si>
  <si>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</si>
  <si>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</si>
  <si>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</si>
  <si>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</si>
  <si>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</si>
  <si>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</si>
  <si>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</si>
  <si>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</si>
  <si>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</si>
  <si>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</si>
  <si>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</si>
  <si>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</si>
  <si>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</si>
  <si>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</si>
  <si>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</si>
  <si>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</si>
  <si>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</si>
  <si>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</si>
  <si>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</si>
  <si>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</si>
  <si>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</si>
  <si>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</si>
  <si>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</si>
  <si>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</si>
  <si>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</si>
  <si>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</si>
  <si>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</si>
  <si>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</si>
  <si>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</si>
  <si>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</si>
  <si>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</si>
  <si>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</si>
  <si>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</si>
  <si>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</si>
  <si>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</si>
  <si>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</si>
  <si>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</si>
  <si>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</si>
  <si>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</si>
  <si>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</si>
  <si>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</si>
  <si>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</si>
  <si>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</si>
  <si>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</si>
  <si>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</si>
  <si>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</si>
  <si>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</si>
  <si>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</si>
  <si>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</si>
  <si>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</si>
  <si>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</si>
  <si>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</si>
  <si>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</si>
  <si>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</si>
  <si>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</si>
  <si>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</si>
  <si>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</si>
  <si>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</si>
  <si>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</si>
  <si>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</si>
  <si>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</si>
  <si>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</si>
  <si>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</si>
  <si>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</si>
  <si>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</si>
  <si>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</si>
  <si>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</si>
  <si>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</si>
  <si>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</si>
  <si>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</si>
  <si>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</si>
  <si>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</si>
  <si>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</si>
  <si>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</si>
  <si>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</si>
  <si>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</si>
  <si>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</si>
  <si>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</si>
  <si>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</si>
  <si>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</si>
  <si>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</si>
  <si>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</si>
  <si>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</si>
  <si>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</si>
  <si>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</si>
  <si>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</si>
  <si>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</si>
  <si>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</si>
  <si>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</si>
  <si>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</si>
  <si>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</si>
  <si>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</si>
  <si>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</si>
  <si>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</si>
  <si>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</si>
  <si>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</si>
  <si>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</si>
  <si>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</si>
  <si>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</si>
  <si>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</si>
  <si>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</si>
  <si>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</si>
  <si>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</si>
  <si>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</si>
  <si>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</si>
  <si>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</si>
  <si>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</si>
  <si>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</si>
  <si>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</si>
  <si>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</si>
  <si>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</si>
  <si>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</si>
  <si>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</si>
  <si>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</si>
  <si>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</si>
  <si>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</si>
  <si>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</si>
  <si>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</si>
  <si>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</si>
  <si>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</si>
  <si>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</si>
  <si>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</si>
  <si>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</si>
  <si>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</si>
  <si>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</si>
  <si>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</si>
  <si>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</si>
  <si>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</si>
  <si>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</si>
  <si>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</si>
  <si>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</si>
  <si>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</si>
  <si>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</si>
  <si>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</si>
  <si>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</si>
  <si>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</si>
  <si>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</si>
  <si>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</si>
  <si>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</si>
  <si>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</si>
  <si>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</si>
  <si>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</si>
  <si>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</si>
  <si>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</si>
  <si>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</si>
  <si>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</si>
  <si>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</si>
  <si>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</si>
  <si>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</si>
  <si>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</si>
  <si>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</si>
  <si>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</si>
  <si>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</si>
  <si>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</si>
  <si>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</si>
  <si>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</si>
  <si>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</si>
  <si>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</si>
  <si>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</si>
  <si>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</si>
  <si>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</si>
  <si>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</si>
  <si>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</si>
  <si>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</si>
  <si>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</si>
  <si>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</si>
  <si>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</si>
  <si>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</si>
  <si>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</si>
  <si>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</si>
  <si>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</si>
  <si>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</si>
  <si>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</si>
  <si>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</si>
  <si>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</si>
  <si>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</si>
  <si>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</si>
  <si>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</si>
  <si>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</si>
  <si>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</si>
  <si>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</si>
  <si>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</si>
  <si>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</si>
  <si>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</si>
  <si>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</si>
  <si>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</si>
  <si>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</si>
  <si>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</si>
  <si>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</si>
  <si>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</si>
  <si>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</si>
  <si>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</si>
  <si>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</si>
  <si>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</si>
  <si>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</si>
  <si>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</si>
  <si>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</si>
  <si>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</si>
  <si>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</si>
  <si>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</si>
  <si>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</si>
  <si>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</si>
  <si>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</si>
  <si>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</si>
  <si>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</si>
  <si>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</si>
  <si>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</si>
  <si>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</si>
  <si>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</si>
  <si>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</si>
  <si>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</si>
  <si>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</si>
  <si>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</si>
  <si>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</si>
  <si>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</si>
  <si>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</si>
  <si>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</si>
  <si>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</si>
  <si>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</si>
  <si>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</si>
  <si>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</si>
  <si>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</si>
  <si>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</si>
  <si>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</si>
  <si>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</si>
  <si>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</si>
  <si>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</si>
  <si>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</si>
  <si>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</si>
  <si>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</si>
  <si>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</si>
  <si>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</si>
  <si>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</si>
  <si>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</si>
  <si>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</si>
  <si>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</si>
  <si>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</si>
  <si>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</si>
  <si>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</si>
  <si>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</si>
  <si>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</si>
  <si>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</si>
  <si>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</si>
  <si>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</si>
  <si>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</si>
  <si>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</si>
  <si>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</si>
  <si>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</si>
  <si>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</si>
  <si>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</si>
  <si>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</si>
  <si>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</si>
  <si>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</si>
  <si>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</si>
  <si>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</si>
  <si>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</si>
  <si>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</si>
  <si>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</si>
  <si>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</si>
  <si>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</si>
  <si>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</si>
  <si>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</si>
  <si>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</si>
  <si>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</si>
  <si>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</si>
  <si>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</si>
  <si>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</si>
  <si>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</si>
  <si>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</si>
  <si>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</si>
  <si>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</si>
  <si>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</si>
  <si>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</si>
  <si>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</si>
  <si>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</si>
  <si>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</si>
  <si>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</si>
  <si>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</si>
  <si>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</si>
  <si>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</si>
  <si>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</si>
  <si>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</si>
  <si>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</si>
  <si>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</si>
  <si>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</si>
  <si>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</si>
  <si>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</si>
  <si>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</si>
  <si>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</si>
  <si>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</si>
  <si>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</si>
  <si>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</si>
  <si>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</si>
  <si>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</si>
  <si>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</si>
  <si>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</si>
  <si>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</si>
  <si>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</si>
  <si>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</si>
  <si>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</si>
  <si>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</si>
  <si>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</si>
  <si>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</si>
  <si>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</si>
  <si>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</si>
  <si>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</si>
  <si>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</si>
  <si>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</si>
  <si>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</si>
  <si>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</si>
  <si>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</si>
  <si>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</si>
  <si>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</si>
  <si>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</si>
  <si>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</si>
  <si>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</si>
  <si>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</si>
  <si>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</si>
  <si>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</si>
  <si>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</si>
  <si>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</si>
  <si>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</si>
  <si>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</si>
  <si>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</si>
  <si>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</si>
  <si>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</si>
  <si>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</si>
  <si>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</si>
  <si>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</si>
  <si>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</si>
  <si>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</si>
  <si>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</si>
  <si>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</si>
  <si>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</si>
  <si>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</si>
  <si>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</si>
  <si>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</si>
  <si>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</si>
  <si>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</si>
  <si>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</si>
  <si>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</si>
  <si>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</si>
  <si>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</si>
  <si>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</si>
  <si>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</si>
  <si>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</si>
  <si>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</si>
  <si>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</si>
  <si>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</si>
  <si>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</si>
  <si>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</si>
  <si>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</si>
  <si>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</si>
  <si>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</si>
  <si>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</si>
  <si>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</si>
  <si>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</si>
  <si>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</si>
  <si>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</si>
  <si>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</si>
  <si>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</si>
  <si>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</si>
  <si>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</si>
  <si>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</si>
  <si>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</si>
  <si>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</si>
  <si>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</si>
  <si>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</si>
  <si>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</si>
  <si>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</si>
  <si>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</si>
  <si>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</si>
  <si>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</si>
  <si>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</si>
  <si>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</si>
  <si>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</si>
  <si>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</si>
  <si>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</si>
  <si>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</si>
  <si>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</si>
  <si>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</si>
  <si>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</si>
  <si>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</si>
  <si>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</si>
  <si>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</si>
  <si>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</si>
  <si>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</si>
  <si>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</si>
  <si>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</si>
  <si>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</si>
  <si>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</si>
  <si>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</si>
  <si>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</si>
  <si>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</si>
  <si>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</si>
  <si>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</si>
  <si>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</si>
  <si>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</si>
  <si>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</si>
  <si>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</si>
  <si>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</si>
  <si>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</si>
  <si>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</si>
  <si>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</si>
  <si>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</si>
  <si>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</si>
  <si>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</si>
  <si>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</si>
  <si>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</si>
  <si>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</si>
  <si>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</si>
  <si>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</si>
  <si>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</si>
  <si>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</si>
  <si>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</si>
  <si>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</si>
  <si>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</si>
  <si>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</si>
  <si>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</si>
  <si>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</si>
  <si>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</si>
  <si>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</si>
  <si>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</si>
  <si>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</si>
  <si>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</si>
  <si>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</si>
  <si>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</si>
  <si>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</si>
  <si>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</si>
  <si>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</si>
  <si>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</si>
  <si>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</si>
  <si>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</si>
  <si>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</si>
  <si>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</si>
  <si>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</si>
  <si>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</si>
  <si>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</si>
  <si>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</si>
  <si>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</si>
  <si>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</si>
  <si>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</si>
  <si>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</si>
  <si>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</si>
  <si>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</si>
  <si>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</si>
  <si>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</si>
  <si>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</si>
  <si>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</si>
  <si>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</si>
  <si>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</si>
  <si>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</si>
  <si>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</si>
  <si>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</si>
  <si>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</si>
  <si>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</si>
  <si>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</si>
  <si>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</si>
  <si>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</si>
  <si>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</si>
  <si>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</si>
  <si>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</si>
  <si>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</si>
  <si>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</si>
  <si>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</si>
  <si>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</si>
  <si>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</si>
  <si>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</si>
  <si>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</si>
  <si>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</si>
  <si>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</si>
  <si>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</si>
  <si>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</si>
  <si>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</si>
  <si>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</si>
  <si>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</si>
  <si>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</si>
  <si>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</si>
  <si>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</si>
  <si>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</si>
  <si>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</si>
  <si>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</si>
  <si>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</si>
  <si>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</si>
  <si>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</si>
  <si>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</si>
  <si>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</si>
  <si>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</si>
  <si>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</si>
  <si>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</si>
  <si>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</si>
  <si>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</si>
  <si>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</si>
  <si>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</si>
  <si>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</si>
  <si>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</si>
  <si>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</si>
  <si>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</si>
  <si>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</si>
  <si>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</si>
  <si>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</si>
  <si>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</si>
  <si>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</si>
  <si>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</si>
  <si>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</si>
  <si>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</si>
  <si>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</si>
  <si>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</si>
  <si>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</si>
  <si>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</si>
  <si>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</si>
  <si>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</si>
  <si>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</si>
  <si>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</si>
  <si>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</si>
  <si>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</si>
  <si>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</si>
  <si>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</si>
  <si>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</si>
  <si>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</si>
  <si>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</si>
  <si>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</si>
  <si>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</si>
  <si>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</si>
  <si>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</si>
  <si>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</si>
  <si>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</si>
  <si>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</si>
  <si>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</si>
  <si>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</si>
  <si>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</si>
  <si>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</si>
  <si>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</si>
  <si>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</si>
  <si>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</si>
  <si>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</si>
  <si>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</si>
  <si>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</si>
  <si>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</si>
  <si>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</si>
  <si>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</si>
  <si>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</si>
  <si>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</si>
  <si>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</si>
  <si>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</si>
  <si>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</si>
  <si>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</si>
  <si>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</si>
  <si>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</si>
  <si>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</si>
  <si>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</si>
  <si>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</si>
  <si>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</si>
  <si>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</si>
  <si>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</si>
  <si>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</si>
  <si>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</si>
  <si>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</si>
  <si>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</si>
  <si>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</si>
  <si>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</si>
  <si>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</si>
  <si>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</si>
  <si>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</si>
  <si>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</si>
  <si>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</si>
  <si>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</si>
  <si>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</si>
  <si>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</si>
  <si>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</si>
  <si>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</si>
  <si>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</si>
  <si>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</si>
  <si>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</si>
  <si>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</si>
  <si>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</si>
  <si>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</si>
  <si>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</si>
  <si>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</si>
  <si>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</si>
  <si>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</si>
  <si>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</si>
  <si>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</si>
  <si>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</si>
  <si>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</si>
  <si>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</si>
  <si>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</si>
  <si>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</si>
  <si>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</si>
  <si>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</si>
  <si>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</si>
  <si>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</si>
  <si>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</si>
  <si>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</si>
  <si>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</si>
  <si>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</si>
  <si>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</si>
  <si>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</si>
  <si>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</si>
  <si>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</si>
  <si>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</si>
  <si>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</si>
  <si>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</si>
  <si>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</si>
  <si>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</si>
  <si>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</si>
  <si>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</si>
  <si>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</si>
  <si>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</si>
  <si>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</si>
  <si>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</si>
  <si>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</si>
  <si>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</si>
  <si>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</si>
  <si>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</si>
  <si>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</si>
  <si>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</si>
  <si>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</si>
  <si>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</si>
  <si>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</si>
  <si>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</si>
  <si>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</si>
  <si>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</si>
  <si>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</si>
  <si>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</si>
  <si>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</si>
  <si>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</si>
  <si>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</si>
  <si>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</si>
  <si>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</si>
  <si>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</si>
  <si>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</si>
  <si>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</si>
  <si>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</si>
  <si>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</si>
  <si>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</si>
  <si>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</si>
  <si>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</si>
  <si>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</si>
  <si>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</si>
  <si>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</si>
  <si>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</si>
  <si>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</si>
  <si>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</si>
  <si>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</si>
  <si>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</si>
  <si>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</si>
  <si>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</si>
  <si>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</si>
  <si>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</si>
  <si>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</si>
  <si>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</si>
  <si>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</si>
  <si>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</si>
  <si>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</si>
  <si>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</si>
  <si>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</si>
  <si>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</si>
  <si>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</si>
  <si>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</si>
  <si>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</si>
  <si>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</si>
  <si>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</si>
  <si>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</si>
  <si>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</si>
  <si>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</si>
  <si>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</si>
  <si>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</si>
  <si>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</si>
  <si>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</si>
  <si>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</si>
  <si>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</si>
  <si>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</si>
  <si>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</si>
  <si>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</si>
  <si>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</si>
  <si>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</si>
  <si>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</si>
  <si>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</si>
  <si>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</si>
  <si>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</si>
  <si>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</si>
  <si>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</si>
  <si>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</si>
  <si>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</si>
  <si>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</si>
  <si>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</si>
  <si>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</si>
  <si>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</si>
  <si>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</si>
  <si>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</si>
  <si>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</si>
  <si>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</si>
  <si>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</si>
  <si>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</si>
  <si>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</si>
  <si>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</si>
  <si>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</si>
  <si>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</si>
  <si>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</si>
  <si>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</si>
  <si>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</si>
  <si>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</si>
  <si>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</si>
  <si>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</si>
  <si>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</si>
  <si>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</si>
  <si>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</si>
  <si>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</si>
  <si>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</si>
  <si>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</si>
  <si>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</si>
  <si>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</si>
  <si>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</si>
  <si>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</si>
  <si>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</si>
  <si>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</si>
  <si>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</si>
  <si>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</si>
  <si>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</si>
  <si>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</si>
  <si>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</si>
  <si>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</si>
  <si>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</si>
  <si>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</si>
  <si>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</si>
  <si>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</si>
  <si>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</si>
  <si>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</si>
  <si>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</si>
  <si>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</si>
  <si>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</si>
  <si>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</si>
  <si>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</si>
  <si>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</si>
  <si>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</si>
  <si>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</si>
  <si>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</si>
  <si>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</si>
  <si>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</si>
  <si>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</si>
  <si>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</si>
  <si>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</si>
  <si>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</si>
  <si>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</si>
  <si>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</si>
  <si>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</si>
  <si>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</si>
  <si>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</si>
  <si>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</si>
  <si>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</si>
  <si>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</si>
  <si>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</si>
  <si>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</si>
  <si>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</si>
  <si>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</si>
  <si>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</si>
  <si>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</si>
  <si>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</si>
  <si>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</si>
  <si>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</si>
  <si>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</si>
  <si>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</si>
  <si>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</si>
  <si>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</si>
  <si>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</si>
  <si>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</si>
  <si>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</si>
  <si>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</si>
  <si>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</si>
  <si>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</si>
  <si>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</si>
  <si>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</si>
  <si>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</si>
  <si>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</si>
  <si>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</si>
  <si>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</si>
  <si>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</si>
  <si>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</si>
  <si>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</si>
  <si>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</si>
  <si>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</si>
  <si>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</si>
  <si>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</si>
  <si>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</si>
  <si>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</si>
  <si>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</si>
  <si>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</si>
  <si>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</si>
  <si>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</si>
  <si>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</si>
  <si>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</si>
  <si>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</si>
  <si>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</si>
  <si>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</si>
  <si>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</si>
  <si>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</si>
  <si>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</si>
  <si>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</si>
  <si>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</si>
  <si>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</si>
  <si>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</si>
  <si>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</si>
  <si>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</si>
  <si>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</si>
  <si>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</si>
  <si>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</si>
  <si>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</si>
  <si>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</si>
  <si>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</si>
  <si>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</si>
  <si>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</si>
  <si>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</si>
  <si>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</si>
  <si>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</si>
  <si>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</si>
  <si>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</si>
  <si>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</si>
  <si>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</si>
  <si>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</si>
  <si>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</si>
  <si>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</si>
  <si>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</si>
  <si>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</si>
  <si>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</si>
  <si>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</si>
  <si>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</si>
  <si>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</si>
  <si>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</si>
  <si>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</si>
  <si>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</si>
  <si>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</si>
  <si>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</si>
  <si>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</si>
  <si>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</si>
  <si>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</si>
  <si>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</si>
  <si>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</si>
  <si>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</si>
  <si>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</si>
  <si>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</si>
  <si>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</si>
  <si>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</si>
  <si>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</si>
  <si>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</si>
  <si>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</si>
  <si>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</si>
  <si>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</si>
  <si>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</si>
  <si>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</si>
  <si>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</si>
  <si>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</si>
  <si>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</si>
  <si>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</si>
  <si>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</si>
  <si>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</si>
  <si>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</si>
  <si>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</si>
  <si>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</si>
  <si>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</si>
  <si>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</si>
  <si>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</si>
  <si>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</si>
  <si>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</si>
  <si>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</si>
  <si>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</si>
  <si>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</si>
  <si>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</si>
  <si>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</si>
  <si>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</si>
  <si>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</si>
  <si>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</si>
  <si>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</si>
  <si>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</si>
  <si>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</si>
  <si>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</si>
  <si>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</si>
  <si>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</si>
  <si>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</si>
  <si>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</si>
  <si>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</si>
  <si>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</si>
  <si>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</si>
  <si>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</si>
  <si>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</si>
  <si>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</si>
  <si>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</si>
  <si>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</si>
  <si>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</si>
  <si>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</si>
  <si>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</si>
  <si>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</si>
  <si>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</si>
  <si>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</si>
  <si>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</si>
  <si>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</si>
  <si>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</si>
  <si>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</si>
  <si>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</si>
  <si>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</si>
  <si>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</si>
  <si>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</si>
  <si>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</si>
  <si>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</si>
  <si>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</si>
  <si>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</si>
  <si>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</si>
  <si>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</si>
  <si>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</si>
  <si>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</si>
  <si>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</si>
  <si>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</si>
  <si>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</si>
  <si>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</si>
  <si>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</si>
  <si>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</si>
  <si>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</si>
  <si>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</si>
  <si>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</si>
  <si>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</si>
  <si>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</si>
  <si>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</si>
  <si>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</si>
  <si>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</si>
  <si>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</si>
  <si>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</si>
  <si>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</si>
  <si>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</si>
  <si>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</si>
  <si>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</si>
  <si>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</si>
  <si>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</si>
  <si>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</si>
  <si>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</si>
  <si>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</si>
  <si>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</si>
  <si>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</si>
  <si>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</si>
  <si>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</si>
  <si>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</si>
  <si>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</si>
  <si>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</si>
  <si>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</si>
  <si>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</si>
  <si>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</si>
  <si>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</si>
  <si>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</si>
  <si>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</si>
  <si>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</si>
  <si>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</si>
  <si>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</si>
  <si>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</si>
  <si>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</si>
  <si>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</si>
  <si>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</si>
  <si>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</si>
  <si>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</si>
  <si>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</si>
  <si>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</si>
  <si>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</si>
  <si>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</si>
  <si>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</si>
  <si>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</si>
  <si>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</si>
  <si>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</si>
  <si>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</si>
  <si>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</si>
  <si>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</si>
  <si>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</si>
  <si>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</si>
  <si>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</si>
  <si>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</si>
  <si>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</si>
  <si>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</si>
  <si>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</si>
  <si>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</si>
  <si>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</si>
  <si>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</si>
  <si>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</si>
  <si>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</si>
  <si>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</si>
  <si>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</si>
  <si>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</si>
  <si>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</si>
  <si>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</si>
  <si>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</si>
  <si>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</si>
  <si>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</si>
  <si>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</si>
  <si>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</si>
  <si>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</si>
  <si>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</si>
  <si>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</si>
  <si>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</si>
  <si>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</si>
  <si>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</si>
  <si>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</si>
  <si>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</si>
  <si>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</si>
  <si>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</si>
  <si>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</si>
  <si>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</si>
  <si>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</si>
  <si>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</si>
  <si>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</si>
  <si>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</si>
  <si>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</si>
  <si>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</si>
  <si>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</si>
  <si>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</si>
  <si>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</si>
  <si>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</si>
  <si>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</si>
  <si>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</si>
  <si>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</si>
  <si>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</si>
  <si>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</si>
  <si>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</si>
  <si>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</si>
  <si>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</si>
  <si>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</si>
  <si>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</si>
  <si>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</si>
  <si>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</si>
  <si>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</si>
  <si>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</si>
  <si>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</si>
  <si>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</si>
  <si>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</si>
  <si>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</si>
  <si>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</si>
  <si>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</si>
  <si>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</si>
  <si>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</si>
  <si>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</si>
  <si>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</si>
  <si>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</si>
  <si>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</si>
  <si>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</si>
  <si>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</si>
  <si>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</si>
  <si>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</si>
  <si>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</si>
  <si>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</si>
  <si>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</si>
  <si>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</si>
  <si>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</si>
  <si>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</si>
  <si>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</si>
  <si>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</si>
  <si>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</si>
  <si>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</si>
  <si>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</si>
  <si>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</si>
  <si>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</si>
  <si>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</si>
  <si>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</si>
  <si>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</si>
  <si>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</si>
  <si>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</si>
  <si>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</si>
  <si>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</si>
  <si>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</si>
  <si>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</si>
  <si>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</si>
  <si>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</si>
  <si>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</si>
  <si>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</si>
  <si>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</si>
  <si>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</si>
  <si>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</si>
  <si>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</si>
  <si>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</si>
  <si>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</si>
  <si>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</si>
  <si>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</si>
  <si>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</si>
  <si>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</si>
  <si>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</si>
  <si>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</si>
  <si>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</si>
  <si>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</si>
  <si>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</si>
  <si>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</si>
  <si>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</si>
  <si>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</si>
  <si>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</si>
  <si>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</si>
  <si>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</si>
  <si>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</si>
  <si>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</si>
  <si>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</si>
  <si>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</si>
  <si>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</si>
  <si>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</si>
  <si>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</si>
  <si>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</si>
  <si>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</si>
  <si>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</si>
  <si>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</si>
  <si>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</si>
  <si>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</si>
  <si>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</si>
  <si>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</si>
  <si>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</si>
  <si>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</si>
  <si>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</si>
  <si>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</si>
  <si>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</si>
  <si>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</si>
  <si>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</si>
  <si>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</si>
  <si>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</si>
  <si>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</si>
  <si>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</si>
  <si>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</si>
  <si>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</si>
  <si>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</si>
  <si>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</si>
  <si>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</si>
  <si>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</si>
  <si>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</si>
  <si>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</si>
  <si>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</si>
  <si>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</si>
  <si>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</si>
  <si>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</si>
  <si>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</si>
  <si>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</si>
  <si>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</si>
  <si>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</si>
  <si>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</si>
  <si>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</si>
  <si>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</si>
  <si>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</si>
  <si>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</si>
  <si>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</si>
  <si>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</si>
  <si>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</si>
  <si>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</si>
  <si>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</si>
  <si>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</si>
  <si>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</si>
  <si>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</si>
  <si>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</si>
  <si>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</si>
  <si>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</si>
  <si>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</si>
  <si>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</si>
  <si>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</si>
  <si>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</si>
  <si>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</si>
  <si>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</si>
  <si>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</si>
  <si>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</si>
  <si>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</si>
  <si>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</si>
  <si>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</si>
  <si>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</si>
  <si>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</si>
  <si>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</si>
  <si>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</si>
  <si>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</si>
  <si>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</si>
  <si>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</si>
  <si>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</si>
  <si>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</si>
  <si>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</si>
  <si>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</si>
  <si>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</si>
  <si>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</si>
  <si>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</si>
  <si>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</si>
  <si>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</si>
  <si>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</si>
  <si>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</si>
  <si>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</si>
  <si>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</si>
  <si>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</si>
  <si>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</si>
  <si>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</si>
  <si>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</si>
  <si>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</si>
  <si>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</si>
  <si>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</si>
  <si>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</si>
  <si>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</si>
  <si>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</si>
  <si>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</si>
  <si>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</si>
  <si>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</si>
  <si>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</si>
  <si>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</si>
  <si>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</si>
  <si>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</si>
  <si>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</si>
  <si>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</si>
  <si>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</si>
  <si>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</si>
  <si>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</si>
  <si>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</si>
  <si>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</si>
  <si>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</si>
  <si>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</si>
  <si>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</si>
  <si>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</si>
  <si>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</si>
  <si>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</si>
  <si>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</si>
  <si>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</si>
  <si>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</si>
  <si>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</si>
  <si>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</si>
  <si>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</si>
  <si>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</si>
  <si>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</si>
  <si>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</si>
  <si>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</si>
  <si>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</si>
  <si>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</si>
  <si>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</si>
  <si>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</si>
  <si>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</si>
  <si>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</si>
  <si>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</si>
  <si>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</si>
  <si>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</si>
  <si>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</si>
  <si>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</si>
  <si>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</si>
  <si>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</si>
  <si>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</si>
  <si>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</si>
  <si>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</si>
  <si>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</si>
  <si>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</si>
  <si>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</si>
  <si>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</si>
  <si>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</si>
  <si>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</si>
  <si>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</si>
  <si>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</si>
  <si>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</si>
  <si>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</si>
  <si>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</si>
  <si>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</si>
  <si>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</si>
  <si>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</si>
  <si>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</si>
  <si>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</si>
  <si>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</si>
  <si>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</si>
  <si>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</si>
  <si>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</si>
  <si>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</si>
  <si>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</si>
  <si>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</si>
  <si>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</si>
  <si>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</si>
  <si>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</si>
  <si>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</si>
  <si>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</si>
  <si>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</si>
  <si>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</si>
  <si>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</si>
  <si>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</si>
  <si>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</si>
  <si>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</si>
  <si>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</si>
  <si>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</si>
  <si>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</si>
  <si>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</si>
  <si>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</si>
  <si>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</si>
  <si>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</si>
  <si>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</si>
  <si>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</si>
  <si>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</si>
  <si>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</si>
  <si>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</si>
  <si>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</si>
  <si>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</si>
  <si>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</si>
  <si>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</si>
  <si>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</si>
  <si>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</si>
  <si>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</si>
  <si>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</si>
  <si>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</si>
  <si>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</si>
  <si>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</si>
  <si>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</si>
  <si>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</si>
  <si>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</si>
  <si>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</si>
  <si>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</si>
  <si>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</si>
  <si>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</si>
  <si>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</si>
  <si>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</si>
  <si>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</si>
  <si>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</si>
  <si>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</si>
  <si>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</si>
  <si>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</si>
  <si>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</si>
  <si>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</si>
  <si>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</si>
  <si>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</si>
  <si>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</si>
  <si>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</si>
  <si>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</si>
  <si>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</si>
  <si>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</si>
  <si>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</si>
  <si>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</si>
  <si>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</si>
  <si>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</si>
  <si>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</si>
  <si>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</si>
  <si>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</si>
  <si>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</si>
  <si>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</si>
  <si>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</si>
  <si>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</si>
  <si>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</si>
  <si>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</si>
  <si>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</si>
  <si>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</si>
  <si>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</si>
  <si>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</si>
  <si>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</si>
  <si>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</si>
  <si>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</si>
  <si>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</si>
  <si>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</si>
  <si>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</si>
  <si>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</si>
  <si>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</si>
  <si>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</si>
  <si>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</si>
  <si>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</si>
  <si>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</si>
  <si>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</si>
  <si>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</si>
  <si>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</si>
  <si>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</si>
  <si>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</si>
  <si>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</si>
  <si>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</si>
  <si>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</si>
  <si>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</si>
  <si>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</si>
  <si>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</si>
  <si>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</si>
  <si>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</si>
  <si>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</si>
  <si>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</si>
  <si>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</si>
  <si>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</si>
  <si>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</si>
  <si>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</si>
  <si>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</si>
  <si>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</si>
  <si>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</si>
  <si>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</si>
  <si>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</si>
  <si>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</si>
  <si>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</si>
  <si>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</si>
  <si>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</si>
  <si>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</si>
  <si>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</si>
  <si>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</si>
  <si>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</si>
  <si>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</si>
  <si>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</si>
  <si>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</si>
  <si>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</si>
  <si>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</si>
  <si>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</si>
  <si>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</si>
  <si>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</si>
  <si>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</si>
  <si>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</si>
  <si>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</si>
  <si>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</si>
  <si>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</si>
  <si>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</si>
  <si>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</si>
  <si>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</si>
  <si>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</si>
  <si>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</si>
  <si>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</si>
  <si>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</si>
  <si>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</si>
  <si>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</si>
  <si>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</si>
  <si>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</si>
  <si>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</si>
  <si>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</si>
  <si>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</si>
  <si>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</si>
  <si>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</si>
  <si>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</si>
  <si>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</si>
  <si>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</si>
  <si>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</si>
  <si>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</si>
  <si>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</si>
  <si>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</si>
  <si>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</si>
  <si>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</si>
  <si>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</si>
  <si>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</si>
  <si>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</si>
  <si>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</si>
  <si>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</si>
  <si>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</si>
  <si>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</si>
  <si>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</si>
  <si>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</si>
  <si>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</si>
  <si>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</si>
  <si>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</si>
  <si>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</si>
  <si>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</si>
  <si>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</si>
  <si>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</si>
  <si>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</si>
  <si>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</si>
  <si>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</si>
  <si>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</si>
  <si>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</si>
  <si>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</si>
  <si>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</si>
  <si>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</si>
  <si>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</si>
  <si>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</si>
  <si>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</si>
  <si>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</si>
  <si>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</si>
  <si>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</si>
  <si>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</si>
  <si>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</si>
  <si>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</si>
  <si>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</si>
  <si>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</si>
  <si>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</si>
  <si>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</si>
  <si>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</si>
  <si>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</si>
  <si>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</si>
  <si>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</si>
  <si>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</si>
  <si>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</si>
  <si>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</si>
  <si>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</si>
  <si>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</si>
  <si>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</si>
  <si>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</si>
  <si>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</si>
  <si>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</si>
  <si>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</si>
  <si>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</si>
  <si>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</si>
  <si>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</si>
  <si>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</si>
  <si>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</si>
  <si>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</si>
  <si>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</si>
  <si>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</si>
  <si>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</si>
  <si>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</si>
  <si>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</si>
  <si>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</si>
  <si>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</si>
  <si>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</si>
  <si>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</si>
  <si>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</si>
  <si>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</si>
  <si>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</si>
  <si>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</si>
  <si>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</si>
  <si>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</si>
  <si>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</si>
  <si>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</si>
  <si>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</si>
  <si>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</si>
  <si>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</si>
  <si>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</si>
  <si>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</si>
  <si>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</si>
  <si>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</si>
  <si>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</si>
  <si>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</si>
  <si>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</si>
  <si>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</si>
  <si>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</si>
  <si>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</si>
  <si>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</si>
  <si>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</si>
  <si>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</si>
  <si>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</si>
  <si>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</si>
  <si>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</si>
  <si>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</si>
  <si>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</si>
  <si>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</si>
  <si>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</si>
  <si>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</si>
  <si>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</si>
  <si>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</si>
  <si>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</si>
  <si>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</si>
  <si>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</si>
  <si>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</si>
  <si>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</si>
  <si>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</si>
  <si>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</si>
  <si>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</si>
  <si>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</si>
  <si>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</si>
  <si>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</si>
  <si>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</si>
  <si>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</si>
  <si>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</si>
  <si>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</si>
  <si>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</si>
  <si>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</si>
  <si>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</si>
  <si>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</si>
  <si>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</si>
  <si>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</si>
  <si>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</si>
  <si>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</si>
  <si>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</si>
  <si>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</si>
  <si>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</si>
  <si>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</si>
  <si>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</si>
  <si>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</si>
  <si>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</si>
  <si>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</si>
  <si>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</si>
  <si>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</si>
  <si>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</si>
  <si>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</si>
  <si>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</si>
  <si>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</si>
  <si>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</si>
  <si>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</si>
  <si>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</si>
  <si>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</si>
  <si>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</si>
  <si>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</si>
  <si>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</si>
  <si>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</si>
  <si>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</si>
  <si>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</si>
  <si>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</si>
  <si>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</si>
  <si>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</si>
  <si>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</si>
  <si>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</si>
  <si>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</si>
  <si>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</si>
  <si>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</si>
  <si>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</si>
  <si>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</si>
  <si>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</si>
  <si>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</si>
  <si>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</si>
  <si>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</si>
  <si>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</si>
  <si>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</si>
  <si>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</si>
  <si>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</si>
  <si>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</si>
  <si>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</si>
  <si>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</si>
  <si>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</si>
  <si>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</si>
  <si>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</si>
  <si>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</si>
  <si>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</si>
  <si>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</si>
  <si>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</si>
  <si>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</si>
  <si>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</si>
  <si>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</si>
  <si>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</si>
  <si>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</si>
  <si>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</si>
  <si>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</si>
  <si>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</si>
  <si>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</si>
  <si>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</si>
  <si>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</si>
  <si>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</si>
  <si>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</si>
  <si>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</si>
  <si>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</si>
  <si>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</si>
  <si>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</si>
  <si>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</si>
  <si>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</si>
  <si>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</si>
  <si>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</si>
  <si>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</si>
  <si>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</si>
  <si>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</si>
  <si>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</si>
  <si>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</si>
  <si>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</si>
  <si>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</si>
  <si>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</si>
  <si>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</si>
  <si>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</si>
  <si>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</si>
  <si>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</si>
  <si>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</si>
  <si>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</si>
  <si>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</si>
  <si>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</si>
  <si>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</si>
  <si>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</si>
  <si>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</si>
  <si>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</si>
  <si>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</si>
  <si>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</si>
  <si>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</si>
  <si>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</si>
  <si>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</si>
  <si>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</si>
  <si>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</si>
  <si>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</si>
  <si>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</si>
  <si>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</si>
  <si>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</si>
  <si>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</si>
  <si>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</si>
  <si>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</si>
  <si>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</si>
  <si>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</si>
  <si>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</si>
  <si>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</si>
  <si>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</si>
  <si>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</si>
  <si>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</si>
  <si>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</si>
  <si>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</si>
  <si>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</si>
  <si>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</si>
  <si>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</si>
  <si>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</si>
  <si>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</si>
  <si>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</si>
  <si>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</si>
  <si>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</si>
  <si>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</si>
  <si>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</si>
  <si>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</si>
  <si>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</si>
  <si>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</si>
  <si>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</si>
  <si>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</si>
  <si>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</si>
  <si>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</si>
  <si>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</si>
  <si>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</si>
  <si>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</si>
  <si>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</si>
  <si>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</si>
  <si>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</si>
  <si>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</si>
  <si>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</si>
  <si>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</si>
  <si>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</si>
  <si>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</si>
  <si>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</si>
  <si>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</si>
  <si>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</si>
  <si>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</si>
  <si>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</si>
  <si>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</si>
  <si>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</si>
  <si>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</si>
  <si>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</si>
  <si>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</si>
  <si>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</si>
  <si>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</si>
  <si>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</si>
  <si>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</si>
  <si>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</si>
  <si>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</si>
  <si>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</si>
  <si>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</si>
  <si>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</si>
  <si>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</si>
  <si>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</si>
  <si>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</si>
  <si>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</si>
  <si>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</si>
  <si>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</si>
  <si>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</si>
  <si>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</si>
  <si>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</si>
  <si>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</si>
  <si>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</si>
  <si>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</si>
  <si>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</si>
  <si>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</si>
  <si>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</si>
  <si>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</si>
  <si>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</si>
  <si>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</si>
  <si>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</si>
  <si>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</si>
  <si>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</si>
  <si>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</si>
  <si>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</si>
  <si>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</si>
  <si>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</si>
  <si>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</si>
  <si>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</si>
  <si>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</si>
  <si>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</si>
  <si>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</si>
  <si>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</si>
  <si>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</si>
  <si>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</si>
  <si>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</si>
  <si>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</si>
  <si>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</si>
  <si>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</si>
  <si>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</si>
  <si>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</si>
  <si>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</si>
  <si>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</si>
  <si>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</si>
  <si>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</si>
  <si>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</si>
  <si>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</si>
  <si>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</si>
  <si>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</si>
  <si>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</si>
  <si>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</si>
  <si>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</si>
  <si>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</si>
  <si>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</si>
  <si>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</si>
  <si>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</si>
  <si>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</si>
  <si>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</si>
  <si>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</si>
  <si>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</si>
  <si>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</si>
  <si>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</si>
  <si>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</si>
  <si>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</si>
  <si>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</si>
  <si>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</si>
  <si>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</si>
  <si>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</si>
  <si>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</si>
  <si>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</si>
  <si>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</si>
  <si>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</si>
  <si>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</si>
  <si>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</si>
  <si>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</si>
  <si>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</si>
  <si>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</si>
  <si>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</si>
  <si>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</si>
  <si>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</si>
  <si>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</si>
  <si>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</si>
  <si>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</si>
  <si>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</si>
  <si>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</si>
  <si>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</si>
  <si>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</si>
  <si>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</si>
  <si>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</si>
  <si>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</si>
  <si>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</si>
  <si>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</si>
  <si>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</si>
  <si>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</si>
  <si>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</si>
  <si>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</si>
  <si>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</si>
  <si>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</si>
  <si>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</si>
  <si>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</si>
  <si>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</si>
  <si>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</si>
  <si>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</si>
  <si>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</si>
  <si>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</si>
  <si>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</si>
  <si>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</si>
  <si>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</si>
  <si>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</si>
  <si>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</si>
  <si>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</si>
  <si>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</si>
  <si>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</si>
  <si>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</si>
  <si>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</si>
  <si>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</si>
  <si>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</si>
  <si>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</si>
  <si>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</si>
  <si>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</si>
  <si>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</si>
  <si>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</si>
  <si>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</si>
  <si>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</si>
  <si>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</si>
  <si>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</si>
  <si>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</si>
  <si>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</si>
  <si>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</si>
  <si>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</si>
  <si>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</si>
  <si>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</si>
  <si>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</si>
  <si>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</si>
  <si>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</si>
  <si>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</si>
  <si>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</si>
  <si>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</si>
  <si>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</si>
  <si>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</si>
  <si>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</si>
  <si>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</si>
  <si>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</si>
  <si>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</si>
  <si>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</si>
  <si>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</si>
  <si>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</si>
  <si>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</si>
  <si>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</si>
  <si>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</si>
  <si>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</si>
  <si>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</si>
  <si>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</si>
  <si>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</si>
  <si>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</si>
  <si>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</si>
  <si>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</si>
  <si>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</si>
  <si>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</si>
  <si>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</si>
  <si>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</si>
  <si>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</si>
  <si>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</si>
  <si>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</si>
  <si>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</si>
  <si>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</si>
  <si>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</si>
  <si>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</si>
  <si>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</si>
  <si>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</si>
  <si>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</si>
  <si>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</si>
  <si>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</si>
  <si>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</si>
  <si>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</si>
  <si>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</si>
  <si>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</si>
  <si>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</si>
  <si>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</si>
  <si>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</si>
  <si>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</si>
  <si>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</si>
  <si>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</si>
  <si>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</si>
  <si>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</si>
  <si>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</si>
  <si>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</si>
  <si>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</si>
  <si>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</si>
  <si>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</si>
  <si>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</si>
  <si>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</si>
  <si>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</si>
  <si>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</si>
  <si>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</si>
  <si>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</si>
  <si>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</si>
  <si>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</si>
  <si>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</si>
  <si>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</si>
  <si>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</si>
  <si>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</si>
  <si>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</si>
  <si>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</si>
  <si>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</si>
  <si>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</si>
  <si>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</si>
  <si>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</si>
  <si>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</si>
  <si>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</si>
  <si>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</si>
  <si>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</si>
  <si>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</si>
  <si>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</si>
  <si>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</si>
  <si>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</si>
  <si>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</si>
  <si>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</si>
  <si>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</si>
  <si>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</si>
  <si>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</si>
  <si>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</si>
  <si>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</si>
  <si>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</si>
  <si>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</si>
  <si>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</si>
  <si>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</si>
  <si>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</si>
  <si>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</si>
  <si>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</si>
  <si>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</si>
  <si>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</si>
  <si>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</si>
  <si>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</si>
  <si>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</si>
  <si>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</si>
  <si>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</si>
  <si>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</si>
  <si>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</si>
  <si>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</si>
  <si>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</si>
  <si>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</si>
  <si>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</si>
  <si>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</si>
  <si>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</si>
  <si>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</si>
  <si>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</si>
  <si>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</si>
  <si>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</si>
  <si>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</si>
  <si>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</si>
  <si>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</si>
  <si>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</si>
  <si>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</si>
  <si>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</si>
  <si>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</si>
  <si>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</si>
  <si>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</si>
  <si>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</si>
  <si>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</si>
  <si>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</si>
  <si>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</si>
  <si>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</si>
  <si>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</si>
  <si>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</si>
  <si>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</si>
  <si>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</si>
  <si>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</si>
  <si>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</si>
  <si>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</si>
  <si>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</si>
  <si>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</si>
  <si>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</si>
  <si>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</si>
  <si>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</si>
  <si>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</si>
  <si>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</si>
  <si>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</si>
  <si>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</si>
  <si>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</si>
  <si>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</si>
  <si>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</si>
  <si>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</si>
  <si>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</si>
  <si>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</si>
  <si>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</si>
  <si>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</si>
  <si>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</si>
  <si>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</si>
  <si>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</si>
  <si>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</si>
  <si>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</si>
  <si>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</si>
  <si>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</si>
  <si>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</si>
  <si>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</si>
  <si>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</si>
  <si>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</si>
  <si>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</si>
  <si>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</si>
  <si>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</si>
  <si>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</si>
  <si>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</si>
  <si>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</si>
  <si>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</si>
  <si>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</si>
  <si>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</si>
  <si>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</si>
  <si>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</si>
  <si>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</si>
  <si>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</si>
  <si>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</si>
  <si>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</si>
  <si>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</si>
  <si>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</si>
  <si>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</si>
  <si>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</si>
  <si>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</si>
  <si>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</si>
  <si>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</si>
  <si>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</si>
  <si>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</si>
  <si>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</si>
  <si>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</si>
  <si>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</si>
  <si>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</si>
  <si>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</si>
  <si>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</si>
  <si>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</si>
  <si>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</si>
  <si>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</si>
  <si>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</si>
  <si>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</si>
  <si>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</si>
  <si>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</si>
  <si>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</si>
  <si>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</si>
  <si>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</si>
  <si>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</si>
  <si>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</si>
  <si>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</si>
  <si>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</si>
  <si>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</si>
  <si>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</si>
  <si>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</si>
  <si>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</si>
  <si>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</si>
  <si>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</si>
  <si>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</si>
  <si>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</si>
  <si>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</si>
  <si>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</si>
  <si>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</si>
  <si>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</si>
  <si>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</si>
  <si>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</si>
  <si>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</si>
  <si>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</si>
  <si>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</si>
  <si>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</si>
  <si>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</si>
  <si>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</si>
  <si>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</si>
  <si>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</si>
  <si>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</si>
  <si>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</si>
  <si>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</si>
  <si>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</si>
  <si>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</si>
  <si>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</si>
  <si>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</si>
  <si>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</si>
  <si>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</si>
  <si>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</si>
  <si>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</si>
  <si>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</si>
  <si>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</si>
  <si>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</si>
  <si>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</si>
  <si>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</si>
  <si>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</si>
  <si>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</si>
  <si>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</si>
  <si>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</si>
  <si>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</si>
  <si>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</si>
  <si>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</si>
  <si>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</si>
  <si>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</si>
  <si>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</si>
  <si>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</si>
  <si>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</si>
  <si>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</si>
  <si>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</si>
  <si>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</si>
  <si>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</si>
  <si>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</si>
  <si>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</si>
  <si>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</si>
  <si>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</si>
  <si>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</si>
  <si>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</si>
  <si>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</si>
  <si>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</si>
  <si>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</si>
  <si>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</si>
  <si>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</si>
  <si>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</si>
  <si>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</si>
  <si>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</si>
  <si>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</si>
  <si>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</si>
  <si>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</si>
  <si>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</si>
  <si>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</si>
  <si>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</si>
  <si>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</si>
  <si>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</si>
  <si>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</si>
  <si>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</si>
  <si>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</si>
  <si>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</si>
  <si>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</si>
  <si>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</si>
  <si>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</si>
  <si>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</si>
  <si>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</si>
  <si>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</si>
  <si>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</si>
  <si>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</si>
  <si>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</si>
  <si>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</si>
  <si>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</si>
  <si>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</si>
  <si>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</si>
  <si>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</si>
  <si>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</si>
  <si>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</si>
  <si>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</si>
  <si>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</si>
  <si>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</si>
  <si>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</si>
  <si>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</si>
  <si>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</si>
  <si>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</si>
  <si>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</si>
  <si>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</si>
  <si>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</si>
  <si>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</si>
  <si>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</si>
  <si>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</si>
  <si>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</si>
  <si>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</si>
  <si>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</si>
  <si>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</si>
  <si>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</si>
  <si>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</si>
  <si>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</si>
  <si>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</si>
  <si>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</si>
  <si>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</si>
  <si>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</si>
  <si>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</si>
  <si>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</si>
  <si>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</si>
  <si>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</si>
  <si>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</si>
  <si>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</si>
  <si>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</si>
  <si>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</si>
  <si>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</si>
  <si>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</si>
  <si>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</si>
  <si>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</si>
  <si>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</si>
  <si>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</si>
  <si>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</si>
  <si>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</si>
  <si>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</si>
  <si>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</si>
  <si>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</si>
  <si>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</si>
  <si>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</si>
  <si>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</si>
  <si>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</si>
  <si>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</si>
  <si>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</si>
  <si>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</si>
  <si>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</si>
  <si>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</si>
  <si>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</si>
  <si>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</si>
  <si>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</si>
  <si>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</si>
  <si>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</si>
  <si>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</si>
  <si>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</si>
  <si>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</si>
  <si>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</si>
  <si>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</si>
  <si>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</si>
  <si>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</si>
  <si>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</si>
  <si>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</si>
  <si>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</si>
  <si>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</si>
  <si>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</si>
  <si>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</si>
  <si>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</si>
  <si>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</si>
  <si>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</si>
  <si>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</si>
  <si>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</si>
  <si>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</si>
  <si>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</si>
  <si>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</si>
  <si>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</si>
  <si>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</si>
  <si>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</si>
  <si>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</si>
  <si>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</si>
  <si>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</si>
  <si>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</si>
  <si>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</si>
  <si>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</si>
  <si>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</si>
  <si>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</si>
  <si>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</si>
  <si>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</si>
  <si>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</si>
  <si>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</si>
  <si>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</si>
  <si>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</si>
  <si>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</si>
  <si>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</si>
  <si>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</si>
  <si>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</si>
  <si>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</si>
  <si>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</si>
  <si>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</si>
  <si>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</si>
  <si>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</si>
  <si>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</si>
  <si>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</si>
  <si>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</si>
  <si>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</si>
  <si>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</si>
  <si>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</si>
  <si>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</si>
  <si>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</si>
  <si>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</si>
  <si>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</si>
  <si>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</si>
  <si>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</si>
  <si>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</si>
  <si>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</si>
  <si>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</si>
  <si>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</si>
  <si>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</si>
  <si>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</si>
  <si>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</si>
  <si>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</si>
  <si>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</si>
  <si>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</si>
  <si>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</si>
  <si>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</si>
  <si>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</si>
  <si>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</si>
  <si>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</si>
  <si>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</si>
  <si>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</si>
  <si>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</si>
  <si>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</si>
  <si>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</si>
  <si>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</si>
  <si>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</si>
  <si>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</si>
  <si>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</si>
  <si>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</si>
  <si>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</si>
  <si>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</si>
  <si>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</si>
  <si>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</si>
  <si>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</si>
  <si>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</si>
  <si>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</si>
  <si>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</si>
  <si>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</si>
  <si>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</si>
  <si>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</si>
  <si>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</si>
  <si>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</si>
  <si>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</si>
  <si>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</si>
  <si>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</si>
  <si>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</si>
  <si>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</si>
  <si>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</si>
  <si>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</si>
  <si>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</si>
  <si>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</si>
  <si>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</si>
  <si>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</si>
  <si>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</si>
  <si>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</si>
  <si>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</si>
  <si>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</si>
  <si>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</si>
  <si>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</si>
  <si>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</si>
  <si>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</si>
  <si>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</si>
  <si>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</si>
  <si>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</si>
  <si>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</si>
  <si>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</si>
  <si>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</si>
  <si>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</si>
  <si>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</si>
  <si>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</si>
  <si>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</si>
  <si>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</si>
  <si>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</si>
  <si>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</si>
  <si>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</si>
  <si>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</si>
  <si>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</si>
  <si>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</si>
  <si>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</si>
  <si>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</si>
  <si>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</si>
  <si>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</si>
  <si>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</si>
  <si>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</si>
  <si>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</si>
  <si>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</si>
  <si>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</si>
  <si>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</si>
  <si>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</si>
  <si>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</si>
  <si>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</si>
  <si>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</si>
  <si>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</si>
  <si>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</si>
  <si>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</si>
  <si>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</si>
  <si>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</si>
  <si>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</si>
  <si>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</si>
  <si>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</si>
  <si>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</si>
  <si>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</si>
  <si>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</si>
  <si>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</si>
  <si>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</si>
  <si>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</si>
  <si>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</si>
  <si>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</si>
  <si>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</si>
  <si>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</si>
  <si>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</si>
  <si>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</si>
  <si>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</si>
  <si>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</si>
  <si>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</si>
  <si>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</si>
  <si>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</si>
  <si>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</si>
  <si>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</si>
  <si>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</si>
  <si>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</si>
  <si>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</si>
  <si>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</si>
  <si>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</si>
  <si>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</si>
  <si>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</si>
  <si>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</si>
  <si>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</si>
  <si>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</si>
  <si>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</si>
  <si>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</si>
  <si>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</si>
  <si>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</si>
  <si>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</si>
  <si>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</si>
  <si>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</si>
  <si>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</si>
  <si>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</si>
  <si>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</si>
  <si>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</si>
  <si>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</si>
  <si>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</si>
  <si>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</si>
  <si>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</si>
  <si>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</si>
  <si>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</si>
  <si>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</si>
  <si>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</si>
  <si>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</si>
  <si>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</si>
  <si>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</si>
  <si>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</si>
  <si>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</si>
  <si>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</si>
  <si>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</si>
  <si>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</si>
  <si>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</si>
  <si>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</si>
  <si>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</si>
  <si>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</si>
  <si>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</si>
  <si>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</si>
  <si>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</si>
  <si>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</si>
  <si>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</si>
  <si>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</si>
  <si>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</si>
  <si>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</si>
  <si>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</si>
  <si>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</si>
  <si>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</si>
  <si>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</si>
  <si>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</si>
  <si>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</si>
  <si>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</si>
  <si>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</si>
  <si>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</si>
  <si>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</si>
  <si>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</si>
  <si>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</si>
  <si>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</si>
  <si>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</si>
  <si>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</si>
  <si>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</si>
  <si>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</si>
  <si>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</si>
  <si>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</si>
  <si>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</si>
  <si>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</si>
  <si>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</si>
  <si>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</si>
  <si>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</si>
  <si>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</si>
  <si>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</si>
  <si>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</si>
  <si>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</si>
  <si>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</si>
  <si>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</si>
  <si>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</si>
  <si>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</si>
  <si>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</si>
  <si>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</si>
  <si>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</si>
  <si>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</si>
  <si>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</si>
  <si>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</si>
  <si>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</si>
  <si>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</si>
  <si>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</si>
  <si>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</si>
  <si>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</si>
  <si>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</si>
  <si>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</si>
  <si>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</si>
  <si>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</si>
  <si>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</si>
  <si>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</si>
  <si>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</si>
  <si>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</si>
  <si>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</si>
  <si>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</si>
  <si>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</si>
  <si>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</si>
  <si>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</si>
  <si>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</si>
  <si>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</si>
  <si>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</si>
  <si>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</si>
  <si>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</si>
  <si>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</si>
  <si>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</si>
  <si>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</si>
  <si>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</si>
  <si>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</si>
  <si>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</si>
  <si>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</si>
  <si>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</si>
  <si>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</si>
  <si>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</si>
  <si>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</si>
  <si>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</si>
  <si>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</si>
  <si>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</si>
  <si>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</si>
  <si>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</si>
  <si>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</si>
  <si>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</si>
  <si>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</si>
  <si>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</si>
  <si>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</si>
  <si>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</si>
  <si>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</si>
  <si>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</si>
  <si>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</si>
  <si>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</si>
  <si>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</si>
  <si>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</si>
  <si>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</si>
  <si>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</si>
  <si>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</si>
  <si>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</si>
  <si>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</si>
  <si>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</si>
  <si>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</si>
  <si>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</si>
  <si>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</si>
  <si>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</si>
  <si>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</si>
  <si>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</si>
  <si>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</si>
  <si>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</si>
  <si>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</si>
  <si>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</si>
  <si>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</si>
  <si>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</si>
  <si>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</si>
  <si>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</si>
  <si>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</si>
  <si>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</si>
  <si>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</si>
  <si>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</si>
  <si>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</si>
  <si>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</si>
  <si>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</si>
  <si>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</si>
  <si>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</si>
  <si>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</si>
  <si>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</si>
  <si>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</si>
  <si>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</si>
  <si>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</si>
  <si>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</si>
  <si>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</si>
  <si>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</si>
  <si>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</si>
  <si>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</si>
  <si>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</si>
  <si>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</si>
  <si>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</si>
  <si>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</si>
  <si>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</si>
  <si>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</si>
  <si>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</si>
  <si>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</si>
  <si>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</si>
  <si>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</si>
  <si>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</si>
  <si>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</si>
  <si>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</si>
  <si>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</si>
  <si>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</si>
  <si>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</si>
  <si>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</si>
  <si>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</si>
  <si>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</si>
  <si>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</si>
  <si>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</si>
  <si>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</si>
  <si>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</si>
  <si>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</si>
  <si>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</si>
  <si>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</si>
  <si>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</si>
  <si>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</si>
  <si>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</si>
  <si>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</si>
  <si>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</si>
  <si>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</si>
  <si>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</si>
  <si>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</si>
  <si>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</si>
  <si>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</si>
  <si>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</si>
  <si>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</si>
  <si>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</si>
  <si>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</si>
  <si>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</si>
  <si>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</si>
  <si>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</si>
  <si>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</si>
  <si>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</si>
  <si>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</si>
  <si>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</si>
  <si>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</si>
  <si>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</si>
  <si>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</si>
  <si>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</si>
  <si>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</si>
  <si>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</si>
  <si>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</si>
  <si>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</si>
  <si>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</si>
  <si>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</si>
  <si>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</si>
  <si>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</si>
  <si>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</si>
  <si>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</si>
  <si>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</si>
  <si>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</si>
  <si>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</si>
  <si>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</si>
  <si>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</si>
  <si>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</si>
  <si>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</si>
  <si>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</si>
  <si>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</si>
  <si>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</si>
  <si>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</si>
  <si>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</si>
  <si>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</si>
  <si>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</si>
  <si>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</si>
  <si>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</si>
  <si>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</si>
  <si>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</si>
  <si>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</si>
  <si>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</si>
  <si>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</si>
  <si>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</si>
  <si>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</si>
  <si>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</si>
  <si>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</si>
  <si>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</si>
  <si>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</si>
  <si>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</si>
  <si>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</si>
  <si>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</si>
  <si>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</si>
  <si>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</si>
  <si>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</si>
  <si>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</si>
  <si>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</si>
  <si>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</si>
  <si>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</si>
  <si>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</si>
  <si>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</si>
  <si>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</si>
  <si>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</si>
  <si>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</si>
  <si>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</si>
  <si>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</si>
  <si>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</si>
  <si>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</si>
  <si>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</si>
  <si>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</si>
  <si>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</si>
  <si>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</si>
  <si>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</si>
  <si>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</si>
  <si>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</si>
  <si>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</si>
  <si>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</si>
  <si>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</si>
  <si>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</si>
  <si>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</si>
  <si>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</si>
  <si>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</si>
  <si>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</si>
  <si>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</si>
  <si>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</si>
  <si>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</si>
  <si>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</si>
  <si>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</si>
  <si>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</si>
  <si>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</si>
  <si>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</si>
  <si>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</si>
  <si>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</si>
  <si>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</si>
  <si>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</si>
  <si>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</si>
  <si>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</si>
  <si>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</si>
  <si>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</si>
  <si>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</si>
  <si>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</si>
  <si>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</si>
  <si>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</si>
  <si>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</si>
  <si>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</si>
  <si>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</si>
  <si>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</si>
  <si>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</si>
  <si>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</si>
  <si>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</si>
  <si>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</si>
  <si>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</si>
  <si>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</si>
  <si>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</si>
  <si>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</si>
  <si>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</si>
  <si>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</si>
  <si>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</si>
  <si>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</si>
  <si>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</si>
  <si>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</si>
  <si>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</si>
  <si>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</si>
  <si>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</si>
  <si>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</si>
  <si>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</si>
  <si>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</si>
  <si>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</si>
  <si>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</si>
  <si>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</si>
  <si>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</si>
  <si>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</si>
  <si>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</si>
  <si>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</si>
  <si>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</si>
  <si>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</si>
  <si>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</si>
  <si>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</si>
  <si>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</si>
  <si>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</si>
  <si>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</si>
  <si>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</si>
  <si>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</si>
  <si>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</si>
  <si>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</si>
  <si>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</si>
  <si>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</si>
  <si>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</si>
  <si>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</si>
  <si>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</si>
  <si>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</si>
  <si>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</si>
  <si>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</si>
  <si>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</si>
  <si>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</si>
  <si>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</si>
  <si>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</si>
  <si>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</si>
  <si>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</si>
  <si>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</si>
  <si>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</si>
  <si>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</si>
  <si>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</si>
  <si>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</si>
  <si>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</si>
  <si>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</si>
  <si>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</si>
  <si>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</si>
  <si>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</si>
  <si>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</si>
  <si>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</si>
  <si>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</si>
  <si>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</si>
  <si>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</si>
  <si>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</si>
  <si>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</si>
  <si>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</si>
  <si>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</si>
  <si>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</si>
  <si>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</si>
  <si>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</si>
  <si>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</si>
  <si>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</si>
  <si>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</si>
  <si>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</si>
  <si>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</si>
  <si>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</si>
  <si>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</si>
  <si>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</si>
  <si>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</si>
  <si>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</si>
  <si>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</si>
  <si>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</si>
  <si>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</si>
  <si>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</si>
  <si>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</si>
  <si>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</si>
  <si>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</si>
  <si>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</si>
  <si>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</si>
  <si>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</si>
  <si>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</si>
  <si>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</si>
  <si>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</si>
  <si>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</si>
  <si>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</si>
  <si>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</si>
  <si>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</si>
  <si>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</si>
  <si>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</si>
  <si>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</si>
  <si>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</si>
  <si>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</si>
  <si>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</si>
  <si>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</si>
  <si>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</si>
  <si>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</si>
  <si>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</si>
  <si>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</si>
  <si>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</si>
  <si>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</si>
  <si>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</si>
  <si>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</si>
  <si>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</si>
  <si>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</si>
  <si>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</si>
  <si>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</si>
  <si>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</si>
  <si>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</si>
  <si>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</si>
  <si>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</si>
  <si>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</si>
  <si>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</si>
  <si>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</si>
  <si>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</si>
  <si>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</si>
  <si>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</si>
  <si>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</si>
  <si>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</si>
  <si>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</si>
  <si>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</si>
  <si>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</si>
  <si>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</si>
  <si>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</si>
  <si>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</si>
  <si>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</si>
  <si>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</si>
  <si>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</si>
  <si>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</si>
  <si>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</si>
  <si>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</si>
  <si>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</si>
  <si>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</si>
  <si>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</si>
  <si>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</si>
  <si>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</si>
  <si>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</si>
  <si>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</si>
  <si>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</si>
  <si>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</si>
  <si>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</si>
  <si>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</si>
  <si>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</si>
  <si>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</si>
  <si>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</si>
  <si>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</si>
  <si>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</si>
  <si>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</si>
  <si>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</si>
  <si>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</si>
  <si>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</si>
  <si>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</si>
  <si>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</si>
  <si>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</si>
  <si>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</si>
  <si>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</si>
  <si>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</si>
  <si>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</si>
  <si>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</si>
  <si>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</si>
  <si>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</si>
  <si>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</si>
  <si>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</si>
  <si>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</si>
  <si>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</si>
  <si>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</si>
  <si>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</si>
  <si>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</si>
  <si>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</si>
  <si>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</si>
  <si>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</si>
  <si>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</si>
  <si>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</si>
  <si>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</si>
  <si>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</si>
  <si>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</si>
  <si>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</si>
  <si>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</si>
  <si>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</si>
  <si>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</si>
  <si>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</si>
  <si>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</si>
  <si>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</si>
  <si>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</si>
  <si>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</si>
  <si>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</si>
  <si>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</si>
  <si>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</si>
  <si>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</si>
  <si>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</si>
  <si>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</si>
  <si>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</si>
  <si>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</si>
  <si>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</si>
  <si>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</si>
  <si>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</si>
  <si>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</si>
  <si>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</si>
  <si>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</si>
  <si>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</si>
  <si>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</si>
  <si>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</si>
  <si>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</si>
  <si>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</si>
  <si>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</si>
  <si>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</si>
  <si>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</si>
  <si>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</si>
  <si>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</si>
  <si>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</si>
  <si>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</si>
  <si>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</si>
  <si>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</si>
  <si>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</si>
  <si>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</si>
  <si>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</si>
  <si>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</si>
  <si>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</si>
  <si>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</si>
  <si>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</si>
  <si>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</si>
  <si>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</si>
  <si>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</si>
  <si>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</si>
  <si>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</si>
  <si>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</si>
  <si>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</si>
  <si>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</si>
  <si>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</si>
  <si>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</si>
  <si>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</si>
  <si>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</si>
  <si>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</si>
  <si>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</si>
  <si>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</si>
  <si>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</si>
  <si>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</si>
  <si>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</si>
  <si>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</si>
  <si>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</si>
  <si>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</si>
  <si>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</si>
  <si>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</si>
  <si>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</si>
  <si>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</si>
  <si>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</si>
  <si>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</si>
  <si>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</si>
  <si>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</si>
  <si>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</si>
  <si>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</si>
  <si>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</si>
  <si>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</si>
  <si>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</si>
  <si>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</si>
  <si>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</si>
  <si>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</si>
  <si>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</si>
  <si>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</si>
  <si>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</si>
  <si>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</si>
  <si>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</si>
  <si>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</si>
  <si>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</si>
  <si>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</si>
  <si>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</si>
  <si>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</si>
  <si>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</si>
  <si>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</si>
  <si>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</si>
  <si>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</si>
  <si>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</si>
  <si>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</si>
  <si>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</si>
  <si>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</si>
  <si>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</si>
  <si>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</si>
  <si>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</si>
  <si>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</si>
  <si>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</si>
  <si>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</si>
  <si>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</si>
  <si>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</si>
  <si>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</si>
  <si>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</si>
  <si>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</si>
  <si>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</si>
  <si>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</si>
  <si>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</si>
  <si>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</si>
  <si>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</si>
  <si>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</si>
  <si>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</si>
  <si>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</si>
  <si>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</si>
  <si>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</si>
  <si>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</si>
  <si>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</si>
  <si>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</si>
  <si>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</si>
  <si>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</si>
  <si>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</si>
  <si>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</si>
  <si>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</si>
  <si>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</si>
  <si>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</si>
  <si>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</si>
  <si>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</si>
  <si>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</si>
  <si>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</si>
  <si>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</si>
  <si>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</si>
  <si>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</si>
  <si>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</si>
  <si>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</si>
  <si>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</si>
  <si>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</si>
  <si>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</si>
  <si>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</si>
  <si>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</si>
  <si>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</si>
  <si>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</si>
  <si>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</si>
  <si>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</si>
  <si>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</si>
  <si>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</si>
  <si>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</si>
  <si>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</si>
  <si>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</si>
  <si>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</si>
  <si>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</si>
  <si>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</si>
  <si>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</si>
  <si>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</si>
  <si>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</si>
  <si>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</si>
  <si>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</si>
  <si>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</si>
  <si>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</si>
  <si>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</si>
  <si>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</si>
  <si>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</si>
  <si>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</si>
  <si>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</si>
  <si>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</si>
  <si>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</si>
  <si>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</si>
  <si>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</si>
  <si>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</si>
  <si>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</si>
  <si>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</si>
  <si>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</si>
  <si>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</si>
  <si>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</si>
  <si>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</si>
  <si>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</si>
  <si>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</si>
  <si>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</si>
  <si>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</si>
  <si>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</si>
  <si>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</si>
  <si>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</si>
  <si>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</si>
  <si>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</si>
  <si>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</si>
  <si>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</si>
  <si>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</si>
  <si>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</si>
  <si>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</si>
  <si>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</si>
  <si>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</si>
  <si>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</si>
  <si>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</si>
  <si>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</si>
  <si>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</si>
  <si>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</si>
  <si>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</si>
  <si>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</si>
  <si>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</si>
  <si>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</si>
  <si>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</si>
  <si>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</si>
  <si>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</si>
  <si>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</si>
  <si>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</si>
  <si>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</si>
  <si>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</si>
  <si>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</si>
  <si>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</si>
  <si>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</si>
  <si>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</si>
  <si>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</si>
  <si>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</si>
  <si>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</si>
  <si>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</si>
  <si>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</si>
  <si>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</si>
  <si>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</si>
  <si>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</si>
  <si>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</si>
  <si>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</si>
  <si>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</si>
  <si>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</si>
  <si>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</si>
  <si>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</si>
  <si>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</si>
  <si>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</si>
  <si>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</si>
  <si>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</si>
  <si>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</si>
  <si>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</si>
  <si>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</si>
  <si>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</si>
  <si>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</si>
  <si>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</si>
  <si>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</si>
  <si>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</si>
  <si>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</si>
  <si>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</si>
  <si>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</si>
  <si>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</si>
  <si>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</si>
  <si>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</si>
  <si>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</si>
  <si>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</si>
  <si>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</si>
  <si>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</si>
  <si>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</si>
  <si>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</si>
  <si>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</si>
  <si>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</si>
  <si>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</si>
  <si>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</si>
  <si>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</si>
  <si>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</si>
  <si>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</si>
  <si>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</si>
  <si>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</si>
  <si>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</si>
  <si>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</si>
  <si>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</si>
  <si>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</si>
  <si>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</si>
  <si>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</si>
  <si>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</si>
  <si>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</si>
  <si>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</si>
  <si>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</si>
  <si>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</si>
  <si>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</si>
  <si>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</si>
  <si>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</si>
  <si>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</si>
  <si>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</si>
  <si>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</si>
  <si>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</si>
  <si>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</si>
  <si>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</si>
  <si>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</si>
  <si>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</si>
  <si>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</si>
  <si>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</si>
  <si>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</si>
  <si>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</si>
  <si>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</si>
  <si>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</si>
  <si>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</si>
  <si>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</si>
  <si>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</si>
  <si>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</si>
  <si>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</si>
  <si>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</si>
  <si>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</si>
  <si>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</si>
  <si>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</si>
  <si>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</si>
  <si>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</si>
  <si>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</si>
  <si>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</si>
  <si>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</si>
  <si>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</si>
  <si>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</si>
  <si>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</si>
  <si>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</si>
  <si>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</si>
  <si>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</si>
  <si>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</si>
  <si>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</si>
  <si>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</si>
  <si>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</si>
  <si>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</si>
  <si>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</si>
  <si>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</si>
  <si>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</si>
  <si>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</si>
  <si>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</si>
  <si>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</si>
  <si>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</si>
  <si>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</si>
  <si>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</si>
  <si>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</si>
  <si>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</si>
  <si>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</si>
  <si>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</si>
  <si>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</si>
  <si>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</si>
  <si>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</si>
  <si>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</si>
  <si>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</si>
  <si>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</si>
  <si>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</si>
  <si>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</si>
  <si>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</si>
  <si>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</si>
  <si>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</si>
  <si>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</si>
  <si>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</si>
  <si>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</si>
  <si>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</si>
  <si>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</si>
  <si>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</si>
  <si>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</si>
  <si>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</si>
  <si>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</si>
  <si>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</si>
  <si>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</si>
  <si>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</si>
  <si>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</si>
  <si>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</si>
  <si>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</si>
  <si>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</si>
  <si>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</si>
  <si>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</si>
  <si>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</si>
  <si>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</si>
  <si>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</si>
  <si>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</si>
  <si>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</si>
  <si>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</si>
  <si>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</si>
  <si>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</si>
  <si>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</si>
  <si>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</si>
  <si>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</si>
  <si>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</si>
  <si>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</si>
  <si>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</si>
  <si>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</si>
  <si>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</si>
  <si>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</si>
  <si>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</si>
  <si>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</si>
  <si>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</si>
  <si>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</si>
  <si>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</si>
  <si>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</si>
  <si>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</si>
  <si>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</si>
  <si>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</si>
  <si>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</si>
  <si>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</si>
  <si>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</si>
  <si>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</si>
  <si>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</si>
  <si>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</si>
  <si>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</si>
  <si>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</si>
  <si>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</si>
  <si>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</si>
  <si>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</si>
  <si>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</si>
  <si>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</si>
  <si>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</si>
  <si>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</si>
  <si>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</si>
  <si>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</si>
  <si>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</si>
  <si>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</si>
  <si>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</si>
  <si>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</si>
  <si>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</si>
  <si>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</si>
  <si>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</si>
  <si>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</si>
  <si>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</si>
  <si>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</si>
  <si>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</si>
  <si>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</si>
  <si>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</si>
  <si>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</si>
  <si>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</si>
  <si>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</si>
  <si>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</si>
  <si>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</si>
  <si>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</si>
  <si>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</si>
  <si>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</si>
  <si>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</si>
  <si>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</si>
  <si>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</si>
  <si>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</si>
  <si>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</si>
  <si>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</si>
  <si>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</si>
  <si>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</si>
  <si>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</si>
  <si>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</si>
  <si>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</si>
  <si>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</si>
  <si>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</si>
  <si>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</si>
  <si>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</si>
  <si>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</si>
  <si>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</si>
  <si>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</si>
  <si>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</si>
  <si>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</si>
  <si>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</si>
  <si>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</si>
  <si>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</si>
  <si>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</si>
  <si>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</si>
  <si>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</si>
  <si>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</si>
  <si>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</si>
  <si>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</si>
  <si>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</si>
  <si>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</si>
  <si>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</si>
  <si>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</si>
  <si>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</si>
  <si>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</si>
  <si>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</si>
  <si>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</si>
  <si>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</si>
  <si>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</si>
  <si>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</si>
  <si>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</si>
  <si>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</si>
  <si>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</si>
  <si>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</si>
  <si>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</si>
  <si>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</si>
  <si>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</si>
  <si>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</si>
  <si>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</si>
  <si>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</si>
  <si>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</si>
  <si>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</si>
  <si>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</si>
  <si>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</si>
  <si>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</si>
  <si>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</si>
  <si>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</si>
  <si>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</si>
  <si>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</si>
  <si>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</si>
  <si>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</si>
  <si>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</si>
  <si>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</si>
  <si>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</si>
  <si>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</si>
  <si>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</si>
  <si>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</si>
  <si>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</si>
  <si>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</si>
  <si>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</si>
  <si>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</si>
  <si>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</si>
  <si>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</si>
  <si>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</si>
  <si>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</si>
  <si>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</si>
  <si>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</si>
  <si>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</si>
  <si>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</si>
  <si>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</si>
  <si>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</si>
  <si>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</si>
  <si>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</si>
  <si>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</si>
  <si>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</si>
  <si>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</si>
  <si>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</si>
  <si>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</si>
  <si>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</si>
  <si>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</si>
  <si>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</si>
  <si>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</si>
  <si>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</si>
  <si>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</si>
  <si>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</si>
  <si>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</si>
  <si>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</si>
  <si>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</si>
  <si>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</si>
  <si>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</si>
  <si>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</si>
  <si>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</si>
  <si>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</si>
  <si>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</si>
  <si>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</si>
  <si>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</si>
  <si>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</si>
  <si>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</si>
  <si>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</si>
  <si>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</si>
  <si>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</si>
  <si>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</si>
  <si>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</si>
  <si>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</si>
  <si>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</si>
  <si>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</si>
  <si>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</si>
  <si>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</si>
  <si>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</si>
  <si>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</si>
  <si>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</si>
  <si>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</si>
  <si>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</si>
  <si>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</si>
  <si>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</si>
  <si>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</si>
  <si>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</si>
  <si>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</si>
  <si>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</si>
  <si>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</si>
  <si>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</si>
  <si>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</si>
  <si>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</si>
  <si>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</si>
  <si>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</si>
  <si>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</si>
  <si>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</si>
  <si>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</si>
  <si>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</si>
  <si>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</si>
  <si>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</si>
  <si>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</si>
  <si>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</si>
  <si>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</si>
  <si>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</si>
  <si>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</si>
  <si>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</si>
  <si>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</si>
  <si>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</si>
  <si>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</si>
  <si>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</si>
  <si>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</si>
  <si>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</si>
  <si>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</si>
  <si>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</si>
  <si>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</si>
  <si>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</si>
  <si>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</si>
  <si>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</si>
  <si>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</si>
  <si>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</si>
  <si>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</si>
  <si>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</si>
  <si>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</si>
  <si>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</si>
  <si>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</si>
  <si>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</si>
  <si>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</si>
  <si>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</si>
  <si>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</si>
  <si>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</si>
  <si>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</si>
  <si>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</si>
  <si>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</si>
  <si>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</si>
  <si>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</si>
  <si>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</si>
  <si>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</si>
  <si>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</si>
  <si>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</si>
  <si>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</si>
  <si>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</si>
  <si>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</si>
  <si>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</si>
  <si>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</si>
  <si>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</si>
  <si>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</si>
  <si>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</si>
  <si>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</si>
  <si>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</si>
  <si>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</si>
  <si>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</si>
  <si>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</si>
  <si>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</si>
  <si>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</si>
  <si>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</si>
  <si>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</si>
  <si>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</si>
  <si>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</si>
  <si>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</si>
  <si>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</si>
  <si>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</si>
  <si>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</si>
  <si>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</si>
  <si>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</si>
  <si>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</si>
  <si>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</si>
  <si>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</si>
  <si>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</si>
  <si>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</si>
  <si>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</si>
  <si>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</si>
  <si>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</si>
  <si>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</si>
  <si>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</si>
  <si>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</si>
  <si>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</si>
  <si>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</si>
  <si>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</si>
  <si>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</si>
  <si>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</si>
  <si>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</si>
  <si>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</si>
  <si>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</si>
  <si>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</si>
  <si>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</si>
  <si>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</si>
  <si>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</si>
  <si>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</si>
  <si>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</si>
  <si>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</si>
  <si>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</si>
  <si>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</si>
  <si>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</si>
  <si>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</si>
  <si>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</si>
  <si>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</si>
  <si>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</si>
  <si>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</si>
  <si>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</si>
  <si>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</si>
  <si>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</si>
  <si>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</si>
  <si>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</si>
  <si>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</si>
  <si>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</si>
  <si>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</si>
  <si>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</si>
  <si>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</si>
  <si>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</si>
  <si>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</si>
  <si>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</si>
  <si>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</si>
  <si>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</si>
  <si>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</si>
  <si>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</si>
  <si>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</si>
  <si>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</si>
  <si>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</si>
  <si>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</si>
  <si>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</si>
  <si>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</si>
  <si>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</si>
  <si>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</si>
  <si>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</si>
  <si>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</si>
  <si>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</si>
  <si>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</si>
  <si>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</si>
  <si>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</si>
  <si>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</si>
  <si>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</si>
  <si>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</si>
  <si>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</si>
  <si>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</si>
  <si>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</si>
  <si>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</si>
  <si>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</si>
  <si>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</si>
  <si>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</si>
  <si>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</si>
  <si>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</si>
  <si>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</si>
  <si>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</si>
  <si>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</si>
  <si>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</si>
  <si>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</si>
  <si>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</si>
  <si>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</si>
  <si>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</si>
  <si>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</si>
  <si>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</si>
  <si>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</si>
  <si>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</si>
  <si>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</si>
  <si>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</si>
  <si>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</si>
  <si>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</si>
  <si>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</si>
  <si>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</si>
  <si>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</si>
  <si>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</si>
  <si>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</si>
  <si>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</si>
  <si>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</si>
  <si>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</si>
  <si>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</si>
  <si>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</si>
  <si>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</si>
  <si>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</si>
  <si>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</si>
  <si>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</si>
  <si>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</si>
  <si>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</si>
  <si>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</si>
  <si>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</si>
  <si>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</si>
  <si>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</si>
  <si>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</si>
  <si>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</si>
  <si>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</si>
  <si>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</si>
  <si>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</si>
  <si>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</si>
  <si>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</si>
  <si>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</si>
  <si>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</si>
  <si>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</si>
  <si>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</si>
  <si>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</si>
  <si>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</si>
  <si>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</si>
  <si>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</si>
  <si>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</si>
  <si>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</si>
  <si>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</si>
  <si>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</si>
  <si>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</si>
  <si>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</si>
  <si>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</si>
  <si>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</si>
  <si>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</si>
  <si>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</si>
  <si>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</si>
  <si>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</si>
  <si>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</si>
  <si>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</si>
  <si>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</si>
  <si>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</si>
  <si>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</si>
  <si>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</si>
  <si>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</si>
  <si>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</si>
  <si>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</si>
  <si>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</si>
  <si>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</si>
  <si>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</si>
  <si>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</si>
  <si>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</si>
  <si>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</si>
  <si>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</si>
  <si>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</si>
  <si>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</si>
  <si>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</si>
  <si>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</si>
  <si>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</si>
  <si>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</si>
  <si>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</si>
  <si>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</si>
  <si>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</si>
  <si>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</si>
  <si>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</si>
  <si>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</si>
  <si>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</si>
  <si>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</si>
  <si>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</si>
  <si>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</si>
  <si>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</si>
  <si>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</si>
  <si>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</si>
  <si>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</si>
  <si>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</si>
  <si>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</si>
  <si>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</si>
  <si>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</si>
  <si>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</si>
  <si>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</si>
  <si>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</si>
  <si>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</si>
  <si>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</si>
  <si>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</si>
  <si>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</si>
  <si>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</si>
  <si>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</si>
  <si>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</si>
  <si>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</si>
  <si>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</si>
  <si>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</si>
  <si>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</si>
  <si>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</si>
  <si>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</si>
  <si>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</si>
  <si>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</si>
  <si>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</si>
  <si>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</si>
  <si>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</si>
  <si>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</si>
  <si>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</si>
  <si>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</si>
  <si>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</si>
  <si>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</si>
  <si>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</si>
  <si>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</si>
  <si>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</si>
  <si>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</si>
  <si>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</si>
  <si>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</si>
  <si>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</si>
  <si>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</si>
  <si>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</si>
  <si>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</si>
  <si>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</si>
  <si>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</si>
  <si>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</si>
  <si>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</si>
  <si>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</si>
  <si>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</si>
  <si>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</si>
  <si>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</si>
  <si>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</si>
  <si>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</si>
  <si>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</si>
  <si>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</si>
  <si>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</si>
  <si>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</si>
  <si>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</si>
  <si>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</si>
  <si>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</si>
  <si>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</si>
  <si>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</si>
  <si>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</si>
  <si>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</si>
  <si>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</si>
  <si>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</si>
  <si>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</si>
  <si>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</si>
  <si>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</si>
  <si>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</si>
  <si>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</si>
  <si>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</si>
  <si>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</si>
  <si>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</si>
  <si>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</si>
  <si>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</si>
  <si>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</si>
  <si>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</si>
  <si>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</si>
  <si>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</si>
  <si>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</si>
  <si>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</si>
  <si>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</si>
  <si>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</si>
  <si>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</si>
  <si>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</si>
  <si>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</si>
  <si>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</si>
  <si>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</si>
  <si>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</si>
  <si>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</si>
  <si>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</si>
  <si>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</si>
  <si>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</si>
  <si>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</si>
  <si>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</si>
  <si>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</si>
  <si>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</si>
  <si>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</si>
  <si>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</si>
  <si>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</si>
  <si>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</si>
  <si>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</si>
  <si>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</si>
  <si>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</si>
  <si>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</si>
  <si>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</si>
  <si>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</si>
  <si>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</si>
  <si>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</si>
  <si>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</si>
  <si>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</si>
  <si>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</si>
  <si>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</si>
  <si>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</si>
  <si>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</si>
  <si>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</si>
  <si>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</si>
  <si>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</si>
  <si>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</si>
  <si>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</si>
  <si>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</si>
  <si>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</si>
  <si>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</si>
  <si>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</si>
  <si>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</si>
  <si>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</si>
  <si>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</si>
  <si>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</si>
  <si>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</si>
  <si>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</si>
  <si>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</si>
  <si>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</si>
  <si>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</si>
  <si>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</si>
  <si>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</si>
  <si>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</si>
  <si>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</si>
  <si>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</si>
  <si>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</si>
  <si>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</si>
  <si>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</si>
  <si>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</si>
  <si>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</si>
  <si>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</si>
  <si>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</si>
  <si>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</si>
  <si>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</si>
  <si>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</si>
  <si>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</si>
  <si>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</si>
  <si>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</si>
  <si>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</si>
  <si>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</si>
  <si>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</si>
  <si>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</si>
  <si>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</si>
  <si>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</si>
  <si>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</si>
  <si>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</si>
  <si>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</si>
  <si>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</si>
  <si>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</si>
  <si>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</si>
  <si>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</si>
  <si>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</si>
  <si>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</si>
  <si>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</si>
  <si>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</si>
  <si>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</si>
  <si>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</si>
  <si>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</si>
  <si>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</si>
  <si>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</si>
  <si>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</si>
  <si>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</si>
  <si>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</si>
  <si>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</si>
  <si>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</si>
  <si>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</si>
  <si>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</si>
  <si>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</si>
  <si>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</si>
  <si>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</si>
  <si>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</si>
  <si>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</si>
  <si>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</si>
  <si>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</si>
  <si>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</si>
  <si>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</si>
  <si>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</si>
  <si>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</si>
  <si>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</si>
  <si>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</si>
  <si>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</si>
  <si>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</si>
  <si>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</si>
  <si>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</si>
  <si>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</si>
  <si>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</si>
  <si>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</si>
  <si>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</si>
  <si>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</si>
  <si>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</si>
  <si>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</si>
  <si>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</si>
  <si>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</si>
  <si>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</si>
  <si>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</si>
  <si>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</si>
  <si>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</si>
  <si>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</si>
  <si>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</si>
  <si>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</si>
  <si>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</si>
  <si>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</si>
  <si>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</si>
  <si>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</si>
  <si>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</si>
  <si>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</si>
  <si>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</si>
  <si>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</si>
  <si>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</si>
  <si>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</si>
  <si>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</si>
  <si>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</si>
  <si>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</si>
  <si>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</si>
  <si>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</si>
  <si>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</si>
  <si>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</si>
  <si>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</si>
  <si>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</si>
  <si>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</si>
  <si>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</si>
  <si>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</si>
  <si>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</si>
  <si>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</si>
  <si>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</si>
  <si>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</si>
  <si>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</si>
  <si>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</si>
  <si>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</si>
  <si>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</si>
  <si>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</si>
  <si>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</si>
  <si>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</si>
  <si>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</si>
  <si>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</si>
  <si>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</si>
  <si>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</si>
  <si>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</si>
  <si>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</si>
  <si>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</si>
  <si>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</si>
  <si>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</si>
  <si>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</si>
  <si>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</si>
  <si>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</si>
  <si>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</si>
  <si>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</si>
  <si>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</si>
  <si>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</si>
  <si>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</si>
  <si>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</si>
  <si>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</si>
  <si>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</si>
  <si>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</si>
  <si>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</si>
  <si>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</si>
  <si>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</si>
  <si>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</si>
  <si>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</si>
  <si>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</si>
  <si>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</si>
  <si>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</si>
  <si>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</si>
  <si>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</si>
  <si>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</si>
  <si>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</si>
  <si>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</si>
  <si>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</si>
  <si>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</si>
  <si>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</si>
  <si>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</si>
  <si>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</si>
  <si>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</si>
  <si>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</si>
  <si>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</si>
  <si>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</si>
  <si>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</si>
  <si>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</si>
  <si>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</si>
  <si>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</si>
  <si>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</si>
  <si>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</si>
  <si>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</si>
  <si>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</si>
  <si>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</si>
  <si>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</si>
  <si>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</si>
  <si>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</si>
  <si>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</si>
  <si>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</si>
  <si>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</si>
  <si>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</si>
  <si>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</si>
  <si>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</si>
  <si>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</si>
  <si>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</si>
  <si>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</si>
  <si>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</si>
  <si>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</si>
  <si>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</si>
  <si>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</si>
  <si>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</si>
  <si>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</si>
  <si>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</si>
  <si>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</si>
  <si>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</si>
  <si>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</si>
  <si>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</si>
  <si>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</si>
  <si>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</si>
  <si>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</si>
  <si>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</si>
  <si>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</si>
  <si>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</si>
  <si>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</si>
  <si>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</si>
  <si>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</si>
  <si>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</si>
  <si>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</si>
  <si>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</si>
  <si>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</si>
  <si>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</si>
  <si>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</si>
  <si>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</si>
  <si>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</si>
  <si>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</si>
  <si>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</si>
  <si>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</si>
  <si>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</si>
  <si>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</si>
  <si>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</si>
  <si>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</si>
  <si>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</si>
  <si>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</si>
  <si>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</si>
  <si>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</si>
  <si>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</si>
  <si>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</si>
  <si>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</si>
  <si>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</si>
  <si>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</si>
  <si>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</si>
  <si>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</si>
  <si>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</si>
  <si>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</si>
  <si>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</si>
  <si>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</si>
  <si>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</si>
  <si>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</si>
  <si>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</si>
  <si>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</si>
  <si>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</si>
  <si>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</si>
  <si>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</si>
  <si>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</si>
  <si>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</si>
  <si>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</si>
  <si>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</si>
  <si>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</si>
  <si>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</si>
  <si>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</si>
  <si>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</si>
  <si>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</si>
  <si>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</si>
  <si>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</si>
  <si>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</si>
  <si>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</si>
  <si>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</si>
  <si>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</si>
  <si>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</si>
  <si>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</si>
  <si>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</si>
  <si>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</si>
  <si>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</si>
  <si>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</si>
  <si>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</si>
  <si>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</si>
  <si>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</si>
  <si>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</si>
  <si>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</si>
  <si>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</si>
  <si>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</si>
  <si>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</si>
  <si>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</si>
  <si>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</si>
  <si>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</si>
  <si>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</si>
  <si>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</si>
  <si>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</si>
  <si>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</si>
  <si>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</si>
  <si>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</si>
  <si>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</si>
  <si>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</si>
  <si>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</si>
  <si>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</si>
  <si>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</si>
  <si>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</si>
  <si>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</si>
  <si>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</si>
  <si>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</si>
  <si>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</si>
  <si>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</si>
  <si>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</si>
  <si>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</si>
  <si>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</si>
  <si>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</si>
  <si>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</si>
  <si>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</si>
  <si>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</si>
  <si>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</si>
  <si>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</si>
  <si>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</si>
  <si>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</si>
  <si>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</si>
  <si>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</si>
  <si>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</si>
  <si>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</si>
  <si>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</si>
  <si>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</si>
  <si>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</si>
  <si>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</si>
  <si>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</si>
  <si>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</si>
  <si>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</si>
  <si>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</si>
  <si>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</si>
  <si>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</si>
  <si>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</si>
  <si>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</si>
  <si>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</si>
  <si>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</si>
  <si>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</si>
  <si>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</si>
  <si>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</si>
  <si>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</si>
  <si>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</si>
  <si>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</si>
  <si>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</si>
  <si>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</si>
  <si>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</si>
  <si>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</si>
  <si>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</si>
  <si>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</si>
  <si>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</si>
  <si>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</si>
  <si>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</si>
  <si>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</si>
  <si>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</si>
  <si>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</si>
  <si>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</si>
  <si>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</si>
  <si>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</si>
  <si>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</si>
  <si>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</si>
  <si>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</si>
  <si>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</si>
  <si>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</si>
  <si>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</si>
  <si>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</si>
  <si>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</si>
  <si>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</si>
  <si>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</si>
  <si>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</si>
  <si>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</si>
  <si>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</si>
  <si>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</si>
  <si>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</si>
  <si>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</si>
  <si>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</si>
  <si>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</si>
  <si>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</si>
  <si>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</si>
  <si>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</si>
  <si>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</si>
  <si>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</si>
  <si>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</si>
  <si>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</si>
  <si>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</si>
  <si>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</si>
  <si>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</si>
  <si>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</si>
  <si>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</si>
  <si>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</si>
  <si>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</si>
  <si>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</si>
  <si>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</si>
  <si>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</si>
  <si>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</si>
  <si>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</si>
  <si>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</si>
  <si>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</si>
  <si>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</si>
  <si>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</si>
  <si>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</si>
  <si>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</si>
  <si>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</si>
  <si>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</si>
  <si>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</si>
  <si>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</si>
  <si>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</si>
  <si>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</si>
  <si>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</si>
  <si>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</si>
  <si>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</si>
  <si>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</si>
  <si>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</si>
  <si>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</si>
  <si>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</si>
  <si>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</si>
  <si>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</si>
  <si>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</si>
  <si>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</si>
  <si>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</si>
  <si>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</si>
  <si>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</si>
  <si>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</si>
  <si>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</si>
  <si>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</si>
  <si>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</si>
  <si>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</si>
  <si>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</si>
  <si>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</si>
  <si>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</si>
  <si>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</si>
  <si>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</si>
  <si>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</si>
  <si>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</si>
  <si>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</si>
  <si>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</si>
  <si>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</si>
  <si>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</si>
  <si>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</si>
  <si>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</si>
  <si>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</si>
  <si>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</si>
  <si>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</si>
  <si>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</si>
  <si>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</si>
  <si>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</si>
  <si>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</si>
  <si>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</si>
  <si>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</si>
  <si>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</si>
  <si>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</si>
  <si>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</si>
  <si>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</si>
  <si>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</si>
  <si>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</si>
  <si>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</si>
  <si>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</si>
  <si>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</si>
  <si>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</si>
  <si>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</si>
  <si>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</si>
  <si>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</si>
  <si>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</si>
  <si>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</si>
  <si>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</si>
  <si>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</si>
  <si>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</si>
  <si>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</si>
  <si>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</si>
  <si>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</si>
  <si>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</si>
  <si>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</si>
  <si>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</si>
  <si>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</si>
  <si>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</si>
  <si>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</si>
  <si>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</si>
  <si>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</si>
  <si>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</si>
  <si>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</si>
  <si>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</si>
  <si>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</si>
  <si>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</si>
  <si>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</si>
  <si>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</si>
  <si>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</si>
  <si>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</si>
  <si>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</si>
  <si>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</si>
  <si>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</si>
  <si>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</si>
  <si>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</si>
  <si>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</si>
  <si>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</si>
  <si>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</si>
  <si>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</si>
  <si>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</si>
  <si>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</si>
  <si>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</si>
  <si>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</si>
  <si>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</si>
  <si>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</si>
  <si>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</si>
  <si>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</si>
  <si>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</si>
  <si>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</si>
  <si>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</si>
  <si>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</si>
  <si>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</si>
  <si>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</si>
  <si>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</si>
  <si>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</si>
  <si>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</si>
  <si>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</si>
  <si>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</si>
  <si>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</si>
  <si>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</si>
  <si>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</si>
  <si>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</si>
  <si>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</si>
  <si>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</si>
  <si>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</si>
  <si>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</si>
  <si>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</si>
  <si>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</si>
  <si>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</si>
  <si>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</si>
  <si>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</si>
  <si>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</si>
  <si>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</si>
  <si>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</si>
  <si>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</si>
  <si>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</si>
  <si>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</si>
  <si>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</si>
  <si>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</si>
  <si>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</si>
  <si>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</si>
  <si>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</si>
  <si>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</si>
  <si>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</si>
  <si>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</si>
  <si>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</si>
  <si>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</si>
  <si>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</si>
  <si>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</si>
  <si>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</si>
  <si>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</si>
  <si>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</si>
  <si>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</si>
  <si>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</si>
  <si>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</si>
  <si>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</si>
  <si>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</si>
  <si>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</si>
  <si>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</si>
  <si>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</si>
  <si>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</si>
  <si>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</si>
  <si>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</si>
  <si>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</si>
  <si>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</si>
  <si>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</si>
  <si>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</si>
  <si>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</si>
  <si>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</si>
  <si>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</si>
  <si>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</si>
  <si>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</si>
  <si>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</si>
  <si>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</si>
  <si>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</si>
  <si>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</si>
  <si>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</si>
  <si>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</si>
  <si>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</si>
  <si>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</si>
  <si>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</si>
  <si>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</si>
  <si>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</si>
  <si>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</si>
  <si>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</si>
  <si>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</si>
  <si>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</si>
  <si>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</si>
  <si>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</si>
  <si>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</si>
  <si>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</si>
  <si>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</si>
  <si>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</si>
  <si>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</si>
  <si>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</si>
  <si>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</si>
  <si>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</si>
  <si>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</si>
  <si>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</si>
  <si>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</si>
  <si>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</si>
  <si>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</si>
  <si>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</si>
  <si>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</si>
  <si>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</si>
  <si>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</si>
  <si>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</si>
  <si>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</si>
  <si>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</si>
  <si>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</si>
  <si>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</si>
  <si>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</si>
  <si>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</si>
  <si>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</si>
  <si>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</si>
  <si>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</si>
  <si>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</si>
  <si>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</si>
  <si>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</si>
  <si>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</si>
  <si>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</si>
  <si>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</si>
  <si>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</si>
  <si>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</si>
  <si>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</si>
  <si>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</si>
  <si>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</si>
  <si>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</si>
  <si>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</si>
  <si>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</si>
  <si>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</si>
  <si>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</si>
  <si>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</si>
  <si>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</si>
  <si>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</si>
  <si>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</si>
  <si>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</si>
  <si>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</si>
  <si>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</si>
  <si>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</si>
  <si>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</si>
  <si>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</si>
  <si>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</si>
  <si>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</si>
  <si>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</si>
  <si>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</si>
  <si>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</si>
  <si>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</si>
  <si>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</si>
  <si>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</si>
  <si>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</si>
  <si>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</si>
  <si>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</si>
  <si>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</si>
  <si>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</si>
  <si>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</si>
  <si>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</si>
  <si>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</si>
  <si>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</si>
  <si>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</si>
  <si>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</si>
  <si>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</si>
  <si>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</si>
  <si>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</si>
  <si>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</si>
  <si>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</si>
  <si>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</si>
  <si>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</si>
  <si>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</si>
  <si>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</si>
  <si>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</si>
  <si>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</si>
  <si>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</si>
  <si>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</si>
  <si>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</si>
  <si>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</si>
  <si>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</si>
  <si>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</si>
  <si>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</si>
  <si>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</si>
  <si>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</si>
  <si>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</si>
  <si>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</si>
  <si>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</si>
  <si>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</si>
  <si>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</si>
  <si>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</si>
  <si>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</si>
  <si>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</si>
  <si>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</si>
  <si>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</si>
  <si>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</si>
  <si>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</si>
  <si>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</si>
  <si>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</si>
  <si>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</si>
  <si>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</si>
  <si>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</si>
  <si>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</si>
  <si>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</si>
  <si>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</si>
  <si>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</si>
  <si>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</si>
  <si>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</si>
  <si>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</si>
  <si>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</si>
  <si>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</si>
  <si>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</si>
  <si>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</si>
  <si>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</si>
  <si>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</si>
  <si>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</si>
  <si>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</si>
  <si>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</si>
  <si>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</si>
  <si>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</si>
  <si>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</si>
  <si>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</si>
  <si>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</si>
  <si>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</si>
  <si>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</si>
  <si>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</si>
  <si>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</si>
  <si>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</si>
  <si>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</si>
  <si>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</si>
  <si>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</si>
  <si>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</si>
  <si>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</si>
  <si>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</si>
  <si>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</si>
  <si>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</si>
  <si>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</si>
  <si>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</si>
  <si>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</si>
  <si>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</si>
  <si>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</si>
  <si>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</si>
  <si>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</si>
  <si>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</si>
  <si>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</si>
  <si>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</si>
  <si>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</si>
  <si>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</si>
  <si>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</si>
  <si>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</si>
  <si>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</si>
  <si>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</si>
  <si>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</si>
  <si>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</si>
  <si>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</si>
  <si>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</si>
  <si>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</si>
  <si>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</si>
  <si>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</si>
  <si>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</si>
  <si>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</si>
  <si>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</si>
  <si>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</si>
  <si>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</si>
  <si>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</si>
  <si>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</si>
  <si>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</si>
  <si>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</si>
  <si>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</si>
  <si>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</si>
  <si>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</si>
  <si>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</si>
  <si>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</si>
  <si>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</si>
  <si>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</si>
  <si>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</si>
  <si>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</si>
  <si>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</si>
  <si>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</si>
  <si>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</si>
  <si>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</si>
  <si>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</si>
  <si>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</si>
  <si>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</si>
  <si>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</si>
  <si>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</si>
  <si>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</si>
  <si>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</si>
  <si>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</si>
  <si>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</si>
  <si>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</si>
  <si>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</si>
  <si>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</si>
  <si>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</si>
  <si>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</si>
  <si>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</si>
  <si>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</si>
  <si>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</si>
  <si>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</si>
  <si>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</si>
  <si>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</si>
  <si>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</si>
  <si>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</si>
  <si>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</si>
  <si>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</si>
  <si>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</si>
  <si>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</si>
  <si>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</si>
  <si>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</si>
  <si>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</si>
  <si>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</si>
  <si>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</si>
  <si>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</si>
  <si>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</si>
  <si>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</si>
  <si>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</si>
  <si>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</si>
  <si>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</si>
  <si>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</si>
  <si>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</si>
  <si>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</si>
  <si>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</si>
  <si>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</si>
  <si>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</si>
  <si>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</si>
  <si>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</si>
  <si>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</si>
  <si>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</si>
  <si>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</si>
  <si>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</si>
  <si>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</si>
  <si>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</si>
  <si>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</si>
  <si>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</si>
  <si>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</si>
  <si>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</si>
  <si>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</si>
  <si>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</si>
  <si>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</si>
  <si>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</si>
  <si>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</si>
  <si>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</si>
  <si>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</si>
  <si>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</si>
  <si>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</si>
  <si>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</si>
  <si>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</si>
  <si>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</si>
  <si>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</si>
  <si>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</si>
  <si>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</si>
  <si>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</si>
  <si>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</si>
  <si>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</si>
  <si>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</si>
  <si>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</si>
  <si>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</si>
  <si>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</si>
  <si>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</si>
  <si>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</si>
  <si>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</si>
  <si>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</si>
  <si>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</si>
  <si>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</si>
  <si>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</si>
  <si>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</si>
  <si>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</si>
  <si>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</si>
  <si>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</si>
  <si>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</si>
  <si>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</si>
  <si>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</si>
  <si>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</si>
  <si>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</si>
  <si>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</si>
  <si>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</si>
  <si>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</si>
  <si>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</si>
  <si>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</si>
  <si>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</si>
  <si>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</si>
  <si>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</si>
  <si>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</si>
  <si>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</si>
  <si>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</si>
  <si>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</si>
  <si>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</si>
  <si>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</si>
  <si>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</si>
  <si>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</si>
  <si>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</si>
  <si>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</si>
  <si>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</si>
  <si>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</si>
  <si>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</si>
  <si>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</si>
  <si>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</si>
  <si>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</si>
  <si>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</si>
  <si>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</si>
  <si>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</si>
  <si>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</si>
  <si>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</si>
  <si>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</si>
  <si>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</si>
  <si>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</si>
  <si>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</si>
  <si>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</si>
  <si>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</si>
  <si>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</si>
  <si>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</si>
  <si>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</si>
  <si>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</si>
  <si>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</si>
  <si>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</si>
  <si>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</si>
  <si>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</si>
  <si>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</si>
  <si>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</si>
  <si>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</si>
  <si>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</si>
  <si>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</si>
  <si>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</si>
  <si>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</si>
  <si>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</si>
  <si>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</si>
  <si>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</si>
  <si>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</si>
  <si>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</si>
  <si>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</si>
  <si>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</si>
  <si>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</si>
  <si>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</si>
  <si>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</si>
  <si>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</si>
  <si>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</si>
  <si>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</si>
  <si>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</si>
  <si>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</si>
  <si>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</si>
  <si>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</si>
  <si>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</si>
  <si>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</si>
  <si>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</si>
  <si>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</si>
  <si>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</si>
  <si>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</si>
  <si>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</si>
  <si>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</si>
  <si>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</si>
  <si>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</si>
  <si>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</si>
  <si>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</si>
  <si>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</si>
  <si>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</si>
  <si>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</si>
  <si>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</si>
  <si>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</si>
  <si>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</si>
  <si>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</si>
  <si>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</si>
  <si>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</si>
  <si>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</si>
  <si>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</si>
  <si>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</si>
  <si>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</si>
  <si>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</si>
  <si>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</si>
  <si>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</si>
  <si>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</si>
  <si>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</si>
  <si>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</si>
  <si>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</si>
  <si>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</si>
  <si>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</si>
  <si>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</si>
  <si>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</si>
  <si>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</si>
  <si>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</si>
  <si>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</si>
  <si>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</si>
  <si>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</si>
  <si>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</si>
  <si>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</si>
  <si>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</si>
  <si>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</si>
  <si>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</si>
  <si>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</si>
  <si>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</si>
  <si>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</si>
  <si>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</si>
  <si>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</si>
  <si>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</si>
  <si>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</si>
  <si>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</si>
  <si>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</si>
  <si>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</si>
  <si>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</si>
  <si>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</si>
  <si>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</si>
  <si>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</si>
  <si>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</si>
  <si>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</si>
  <si>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</si>
  <si>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</si>
  <si>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</si>
  <si>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</si>
  <si>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</si>
  <si>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</si>
  <si>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</si>
  <si>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</si>
  <si>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</si>
  <si>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</si>
  <si>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</si>
  <si>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</si>
  <si>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</si>
  <si>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</si>
  <si>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</si>
  <si>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</si>
  <si>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</si>
  <si>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</si>
  <si>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</si>
  <si>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</si>
  <si>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</si>
  <si>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</si>
  <si>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</si>
  <si>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</si>
  <si>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</si>
  <si>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</si>
  <si>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</si>
  <si>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</si>
  <si>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</si>
  <si>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</si>
  <si>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</si>
  <si>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</si>
  <si>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</si>
  <si>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</si>
  <si>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</si>
  <si>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</si>
  <si>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</si>
  <si>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</si>
  <si>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</si>
  <si>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</si>
  <si>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</si>
  <si>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</si>
  <si>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</si>
  <si>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</si>
  <si>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</si>
  <si>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</si>
  <si>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</si>
  <si>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</si>
  <si>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</si>
  <si>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</si>
  <si>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</si>
  <si>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</si>
  <si>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</si>
  <si>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</si>
  <si>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</si>
  <si>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</si>
  <si>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</si>
  <si>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</si>
  <si>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</si>
  <si>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</si>
  <si>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</si>
  <si>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</si>
  <si>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</si>
  <si>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</si>
  <si>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</si>
  <si>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</si>
  <si>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</si>
  <si>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</si>
  <si>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</si>
  <si>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</si>
  <si>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</si>
  <si>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</si>
  <si>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</si>
  <si>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</si>
  <si>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</si>
  <si>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</si>
  <si>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</si>
  <si>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</si>
  <si>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</si>
  <si>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</si>
  <si>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</si>
  <si>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</si>
  <si>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</si>
  <si>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</si>
  <si>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</si>
  <si>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</si>
  <si>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</si>
  <si>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</si>
  <si>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</si>
  <si>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</si>
  <si>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</si>
  <si>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</si>
  <si>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</si>
  <si>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</si>
  <si>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</si>
  <si>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</si>
  <si>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</si>
  <si>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</si>
  <si>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</si>
  <si>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</si>
  <si>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</si>
  <si>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</si>
  <si>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</si>
  <si>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</si>
  <si>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</si>
  <si>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</si>
  <si>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</si>
  <si>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</si>
  <si>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</si>
  <si>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</si>
  <si>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</si>
  <si>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</si>
  <si>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</si>
  <si>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</si>
  <si>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</si>
  <si>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</si>
  <si>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</si>
  <si>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</si>
  <si>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</si>
  <si>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</si>
  <si>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</si>
  <si>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</si>
  <si>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</si>
  <si>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</si>
  <si>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</si>
  <si>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</si>
  <si>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</si>
  <si>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</si>
  <si>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</si>
  <si>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</si>
  <si>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</si>
  <si>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</si>
  <si>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</si>
  <si>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</si>
  <si>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</si>
  <si>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</si>
  <si>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</si>
  <si>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</si>
  <si>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</si>
  <si>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</si>
  <si>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</si>
  <si>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</si>
  <si>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</si>
  <si>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</si>
  <si>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</si>
  <si>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</si>
  <si>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</si>
  <si>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</si>
  <si>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</si>
  <si>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</si>
  <si>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</si>
  <si>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</si>
  <si>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</si>
  <si>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</si>
  <si>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</si>
  <si>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</si>
  <si>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</si>
  <si>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</si>
  <si>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</si>
  <si>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</si>
  <si>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</si>
  <si>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</si>
  <si>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</si>
  <si>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</si>
  <si>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</si>
  <si>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</si>
  <si>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</si>
  <si>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</si>
  <si>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</si>
  <si>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</si>
  <si>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</si>
  <si>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</si>
  <si>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</si>
  <si>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</si>
  <si>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</si>
  <si>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</si>
  <si>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</si>
  <si>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</si>
  <si>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</si>
  <si>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</si>
  <si>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</si>
  <si>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</si>
  <si>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</si>
  <si>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</si>
  <si>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</si>
  <si>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</si>
  <si>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</si>
  <si>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</si>
  <si>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</si>
  <si>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</si>
  <si>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</si>
  <si>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</si>
  <si>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</si>
  <si>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</si>
  <si>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</si>
  <si>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</si>
  <si>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</si>
  <si>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</si>
  <si>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</si>
  <si>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</si>
  <si>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</si>
  <si>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</si>
  <si>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</si>
  <si>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</si>
  <si>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</si>
  <si>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</si>
  <si>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</si>
  <si>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</si>
  <si>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</si>
  <si>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</si>
  <si>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</si>
  <si>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</si>
  <si>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</si>
  <si>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</si>
  <si>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</si>
  <si>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</si>
  <si>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</si>
  <si>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</si>
  <si>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</si>
  <si>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</si>
  <si>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</si>
  <si>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</si>
  <si>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</si>
  <si>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</si>
  <si>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</si>
  <si>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</si>
  <si>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</si>
  <si>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</si>
  <si>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</si>
  <si>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</si>
  <si>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</si>
  <si>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</si>
  <si>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</si>
  <si>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</si>
  <si>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</si>
  <si>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</si>
  <si>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</si>
  <si>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</si>
  <si>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</si>
  <si>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</si>
  <si>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</si>
  <si>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</si>
  <si>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</si>
  <si>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</si>
  <si>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</si>
  <si>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</si>
  <si>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</si>
  <si>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</si>
  <si>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</si>
  <si>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</si>
  <si>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</si>
  <si>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</si>
  <si>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</si>
  <si>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</si>
  <si>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</si>
  <si>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</si>
  <si>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</si>
  <si>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</si>
  <si>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</si>
  <si>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</si>
  <si>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</si>
  <si>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</si>
  <si>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</si>
  <si>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</si>
  <si>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</si>
  <si>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</si>
  <si>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</si>
  <si>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</si>
  <si>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</si>
  <si>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</si>
  <si>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</si>
  <si>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</si>
  <si>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</si>
  <si>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</si>
  <si>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</si>
  <si>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</si>
  <si>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</si>
  <si>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</si>
  <si>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</si>
  <si>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</si>
  <si>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</si>
  <si>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</si>
  <si>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</si>
  <si>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</si>
  <si>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</si>
  <si>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</si>
  <si>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</si>
  <si>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</si>
  <si>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</si>
  <si>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</si>
  <si>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</si>
  <si>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</si>
  <si>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</si>
  <si>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</si>
  <si>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</si>
  <si>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</si>
  <si>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</si>
  <si>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</si>
  <si>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</si>
  <si>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</si>
  <si>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</si>
  <si>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</si>
  <si>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</si>
  <si>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</si>
  <si>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</si>
  <si>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</si>
  <si>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</si>
  <si>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</si>
  <si>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</si>
  <si>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</si>
  <si>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</si>
  <si>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</si>
  <si>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</si>
  <si>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</si>
  <si>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</si>
  <si>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</si>
  <si>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</si>
  <si>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</si>
  <si>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</si>
  <si>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</si>
  <si>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</si>
  <si>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</si>
  <si>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</si>
  <si>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</si>
  <si>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</si>
  <si>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</si>
  <si>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</si>
  <si>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</si>
  <si>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</si>
  <si>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</si>
  <si>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</si>
  <si>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</si>
  <si>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</si>
  <si>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</si>
  <si>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</si>
  <si>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</si>
  <si>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</si>
  <si>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</si>
  <si>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</si>
  <si>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</si>
  <si>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</si>
  <si>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</si>
  <si>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</si>
  <si>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</si>
  <si>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</si>
  <si>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</si>
  <si>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</si>
  <si>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</si>
  <si>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</si>
  <si>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</si>
  <si>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</si>
  <si>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</si>
  <si>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</si>
  <si>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</si>
  <si>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</si>
  <si>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</si>
  <si>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</si>
  <si>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</si>
  <si>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</si>
  <si>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</si>
  <si>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</si>
  <si>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</si>
  <si>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</si>
  <si>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</si>
  <si>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</si>
  <si>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</si>
  <si>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</si>
  <si>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</si>
  <si>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</si>
  <si>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</si>
  <si>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</si>
  <si>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</si>
  <si>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</si>
  <si>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</si>
  <si>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</si>
  <si>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</si>
  <si>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</si>
  <si>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</si>
  <si>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</si>
  <si>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</si>
  <si>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</si>
  <si>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</si>
  <si>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</si>
  <si>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</si>
  <si>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</si>
  <si>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</si>
  <si>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</si>
  <si>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</si>
  <si>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</si>
  <si>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</si>
  <si>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</si>
  <si>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</si>
  <si>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</si>
  <si>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</si>
  <si>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</si>
  <si>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</si>
  <si>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</si>
  <si>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</si>
  <si>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</si>
  <si>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</si>
  <si>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</si>
  <si>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</si>
  <si>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</si>
  <si>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</si>
  <si>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</si>
  <si>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</si>
  <si>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</si>
  <si>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</si>
  <si>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</si>
  <si>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</si>
  <si>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</si>
  <si>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</si>
  <si>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</si>
  <si>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</si>
  <si>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</si>
  <si>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</si>
  <si>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</si>
  <si>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</si>
  <si>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</si>
  <si>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</si>
  <si>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</si>
  <si>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</si>
  <si>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</si>
  <si>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</si>
  <si>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</si>
  <si>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</si>
  <si>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</si>
  <si>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</si>
  <si>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</si>
  <si>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</si>
  <si>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</si>
  <si>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</si>
  <si>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</si>
  <si>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</si>
  <si>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</si>
  <si>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</si>
  <si>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</si>
  <si>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</si>
  <si>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</si>
  <si>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</si>
  <si>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</si>
  <si>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</si>
  <si>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</si>
  <si>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</si>
  <si>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</si>
  <si>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</si>
  <si>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</si>
  <si>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</si>
  <si>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</si>
  <si>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</si>
  <si>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</si>
  <si>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</si>
  <si>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</si>
  <si>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</si>
  <si>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</si>
  <si>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</si>
  <si>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</si>
  <si>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</si>
  <si>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</si>
  <si>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</si>
  <si>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</si>
  <si>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</si>
  <si>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</si>
  <si>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</si>
  <si>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</si>
  <si>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</si>
  <si>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</si>
  <si>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</si>
  <si>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</si>
  <si>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</si>
  <si>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</si>
  <si>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</si>
  <si>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</si>
  <si>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</si>
  <si>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</si>
  <si>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</si>
  <si>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</si>
  <si>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</si>
  <si>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</si>
  <si>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</si>
  <si>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</si>
  <si>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</si>
  <si>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</si>
  <si>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</si>
  <si>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</si>
  <si>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</si>
  <si>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</si>
  <si>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</si>
  <si>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</si>
  <si>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</si>
  <si>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</si>
  <si>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</si>
  <si>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</si>
  <si>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</si>
  <si>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</si>
  <si>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</si>
  <si>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</si>
  <si>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</si>
  <si>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</si>
  <si>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</si>
  <si>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</si>
  <si>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</si>
  <si>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</si>
  <si>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</si>
  <si>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</si>
  <si>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</si>
  <si>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</si>
  <si>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</si>
  <si>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</si>
  <si>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</si>
  <si>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</si>
  <si>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</si>
  <si>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</si>
  <si>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</si>
  <si>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</si>
  <si>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</si>
  <si>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</si>
  <si>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</si>
  <si>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</si>
  <si>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</si>
  <si>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</si>
  <si>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</si>
  <si>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</si>
  <si>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</si>
  <si>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</si>
  <si>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</si>
  <si>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</si>
  <si>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</si>
  <si>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</si>
  <si>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</si>
  <si>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</si>
  <si>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</si>
  <si>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</si>
  <si>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</si>
  <si>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</si>
  <si>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</si>
  <si>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</si>
  <si>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</si>
  <si>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</si>
  <si>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</si>
  <si>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</si>
  <si>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</si>
  <si>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</si>
  <si>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</si>
  <si>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</si>
  <si>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</si>
  <si>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</si>
  <si>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</si>
  <si>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</si>
  <si>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</si>
  <si>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</si>
  <si>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</si>
  <si>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</si>
  <si>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</si>
  <si>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</si>
  <si>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</si>
  <si>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</si>
  <si>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</si>
  <si>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</si>
  <si>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</si>
  <si>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</si>
  <si>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</si>
  <si>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</si>
  <si>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</si>
  <si>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</si>
  <si>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</si>
  <si>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</si>
  <si>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</si>
  <si>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</si>
  <si>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</si>
  <si>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</si>
  <si>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</si>
  <si>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</si>
  <si>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</si>
  <si>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</si>
  <si>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</si>
  <si>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</si>
  <si>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</si>
  <si>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</si>
  <si>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</si>
  <si>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</si>
  <si>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</si>
  <si>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</si>
  <si>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</si>
  <si>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</si>
  <si>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</si>
  <si>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</si>
  <si>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</si>
  <si>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</si>
  <si>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</si>
  <si>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</si>
  <si>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</si>
  <si>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</si>
  <si>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</si>
  <si>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</si>
  <si>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</si>
  <si>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</si>
  <si>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</si>
  <si>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</si>
  <si>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</si>
  <si>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</si>
  <si>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</si>
  <si>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</si>
  <si>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</si>
  <si>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</si>
  <si>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</si>
  <si>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</si>
  <si>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</si>
  <si>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</si>
  <si>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</si>
  <si>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</si>
  <si>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</si>
  <si>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</si>
  <si>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</si>
  <si>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</si>
  <si>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</si>
  <si>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</si>
  <si>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</si>
  <si>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</si>
  <si>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</si>
  <si>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</si>
  <si>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</si>
  <si>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</si>
  <si>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</si>
  <si>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</si>
  <si>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</si>
  <si>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</si>
  <si>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</si>
  <si>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</si>
  <si>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</si>
  <si>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</si>
  <si>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</si>
  <si>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</si>
  <si>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</si>
  <si>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</si>
  <si>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</si>
  <si>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</si>
  <si>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</si>
  <si>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</si>
  <si>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</si>
  <si>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</si>
  <si>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</si>
  <si>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</si>
  <si>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</si>
  <si>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</si>
  <si>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</si>
  <si>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</si>
  <si>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</si>
  <si>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</si>
  <si>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</si>
  <si>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</si>
  <si>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</si>
  <si>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</si>
  <si>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</si>
  <si>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</si>
  <si>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</si>
  <si>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</si>
  <si>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</si>
  <si>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</si>
  <si>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</si>
  <si>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</si>
  <si>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</si>
  <si>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</si>
  <si>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</si>
  <si>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</si>
  <si>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</si>
  <si>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</si>
  <si>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</si>
  <si>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</si>
  <si>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</si>
  <si>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</si>
  <si>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</si>
  <si>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</si>
  <si>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</si>
  <si>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</si>
  <si>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</si>
  <si>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</si>
  <si>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</si>
  <si>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</si>
  <si>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</si>
  <si>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</si>
  <si>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</si>
  <si>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</si>
  <si>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</si>
  <si>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</si>
  <si>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</si>
  <si>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</si>
  <si>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</si>
  <si>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</si>
  <si>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</si>
  <si>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</si>
  <si>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</si>
  <si>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</si>
  <si>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</si>
  <si>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</si>
  <si>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</si>
  <si>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</si>
  <si>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</si>
  <si>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</si>
  <si>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</si>
  <si>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</si>
  <si>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</si>
  <si>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</si>
  <si>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</si>
  <si>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</si>
  <si>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</si>
  <si>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</si>
  <si>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</si>
  <si>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</si>
  <si>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</si>
  <si>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</si>
  <si>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</si>
  <si>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</si>
  <si>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</si>
  <si>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</si>
  <si>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</si>
  <si>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</si>
  <si>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</si>
  <si>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</si>
  <si>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</si>
  <si>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</si>
  <si>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</si>
  <si>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</si>
  <si>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</si>
  <si>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</si>
  <si>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</si>
  <si>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</si>
  <si>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</si>
  <si>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</si>
  <si>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</si>
  <si>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</si>
  <si>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</si>
  <si>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</si>
  <si>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</si>
  <si>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</si>
  <si>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</si>
  <si>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</si>
  <si>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</si>
  <si>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</si>
  <si>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</si>
  <si>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</si>
  <si>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</si>
  <si>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</si>
  <si>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</si>
  <si>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</si>
  <si>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</si>
  <si>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</si>
  <si>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</si>
  <si>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</si>
  <si>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</si>
  <si>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</si>
  <si>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</si>
  <si>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</si>
  <si>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</si>
  <si>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</si>
  <si>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</si>
  <si>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</si>
  <si>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</si>
  <si>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</si>
  <si>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</si>
  <si>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</si>
  <si>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</si>
  <si>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</si>
  <si>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</si>
  <si>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</si>
  <si>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</si>
  <si>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</si>
  <si>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</si>
  <si>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</si>
  <si>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</si>
  <si>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</si>
  <si>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</si>
  <si>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</si>
  <si>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</si>
  <si>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</si>
  <si>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</si>
  <si>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</si>
  <si>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</si>
  <si>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</si>
  <si>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</si>
  <si>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</si>
  <si>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</si>
  <si>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</si>
  <si>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</si>
  <si>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</si>
  <si>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</si>
  <si>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</si>
  <si>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</si>
  <si>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</si>
  <si>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</si>
  <si>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</si>
  <si>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</si>
  <si>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</si>
  <si>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</si>
  <si>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</si>
  <si>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</si>
  <si>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</si>
  <si>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</si>
  <si>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</si>
  <si>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</si>
  <si>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</si>
  <si>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</si>
  <si>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</si>
  <si>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</si>
  <si>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</si>
  <si>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</si>
  <si>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</si>
  <si>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</si>
  <si>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</si>
  <si>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</si>
  <si>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</si>
  <si>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</si>
  <si>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</si>
  <si>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</si>
  <si>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</si>
  <si>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</si>
  <si>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</si>
  <si>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</si>
  <si>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</si>
  <si>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</si>
  <si>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</si>
  <si>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</si>
  <si>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</si>
  <si>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</si>
  <si>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</si>
  <si>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</si>
  <si>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</si>
  <si>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</si>
  <si>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</si>
  <si>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</si>
  <si>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</si>
  <si>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</si>
  <si>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</si>
  <si>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</si>
  <si>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</si>
  <si>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</si>
  <si>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</si>
  <si>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</si>
  <si>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</si>
  <si>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</si>
  <si>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</si>
  <si>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</si>
  <si>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</si>
  <si>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</si>
  <si>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</si>
  <si>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</si>
  <si>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</si>
  <si>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</si>
  <si>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</si>
  <si>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</si>
  <si>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</si>
  <si>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</si>
  <si>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</si>
  <si>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</si>
  <si>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</si>
  <si>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</si>
  <si>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</si>
  <si>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</si>
  <si>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</si>
  <si>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</si>
  <si>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</si>
  <si>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</si>
  <si>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</si>
  <si>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</si>
  <si>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</si>
  <si>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</si>
  <si>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</si>
  <si>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</si>
  <si>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</si>
  <si>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</si>
  <si>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</si>
  <si>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</si>
  <si>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</si>
  <si>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</si>
  <si>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</si>
  <si>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</si>
  <si>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</si>
  <si>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</si>
  <si>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</si>
  <si>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</si>
  <si>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</si>
  <si>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</si>
  <si>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</si>
  <si>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</si>
  <si>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</si>
  <si>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</si>
  <si>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</si>
  <si>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</si>
  <si>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</si>
  <si>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</si>
  <si>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</si>
  <si>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</si>
  <si>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</si>
  <si>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</si>
  <si>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</si>
  <si>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</si>
  <si>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</si>
  <si>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</si>
  <si>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</si>
  <si>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</si>
  <si>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</si>
  <si>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</si>
  <si>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</si>
  <si>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</si>
  <si>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</si>
  <si>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</si>
  <si>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</si>
  <si>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</si>
  <si>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</si>
  <si>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</si>
  <si>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</si>
  <si>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</si>
  <si>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</si>
  <si>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</si>
  <si>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</si>
  <si>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</si>
  <si>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</si>
  <si>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</si>
  <si>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</si>
  <si>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</si>
  <si>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</si>
  <si>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</si>
  <si>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</si>
  <si>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</si>
  <si>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</si>
  <si>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</si>
  <si>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</si>
  <si>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</si>
  <si>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</si>
  <si>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</si>
  <si>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</si>
  <si>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</si>
  <si>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</si>
  <si>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</si>
  <si>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</si>
  <si>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</si>
  <si>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</si>
  <si>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</si>
  <si>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</si>
  <si>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</si>
  <si>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</si>
  <si>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</si>
  <si>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</si>
  <si>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</si>
  <si>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</si>
  <si>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</si>
  <si>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</si>
  <si>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</si>
  <si>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</si>
  <si>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</si>
  <si>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</si>
  <si>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</si>
  <si>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</si>
  <si>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</si>
  <si>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</si>
  <si>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</si>
  <si>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</si>
  <si>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</si>
  <si>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</si>
  <si>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</si>
  <si>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</si>
  <si>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</si>
  <si>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</si>
  <si>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</si>
  <si>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</si>
  <si>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</si>
  <si>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</si>
  <si>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</si>
  <si>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</si>
  <si>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</si>
  <si>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</si>
  <si>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</si>
  <si>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</si>
  <si>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</si>
  <si>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</si>
  <si>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</si>
  <si>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</si>
  <si>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</si>
  <si>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</si>
  <si>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</si>
  <si>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</si>
  <si>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</si>
  <si>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</si>
  <si>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</si>
  <si>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</si>
  <si>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</si>
  <si>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</si>
  <si>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</si>
  <si>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</si>
  <si>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</si>
  <si>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</si>
  <si>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</si>
  <si>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</si>
  <si>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</si>
  <si>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</si>
  <si>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</si>
  <si>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</si>
  <si>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</si>
  <si>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</si>
  <si>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</si>
  <si>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</si>
  <si>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</si>
  <si>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</si>
  <si>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</si>
  <si>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</si>
  <si>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</si>
  <si>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</si>
  <si>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</si>
  <si>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</si>
  <si>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</si>
  <si>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</si>
  <si>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</si>
  <si>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</si>
  <si>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</si>
  <si>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</si>
  <si>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</si>
  <si>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</si>
  <si>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</si>
  <si>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</si>
  <si>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</si>
  <si>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</si>
  <si>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</si>
  <si>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</si>
  <si>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</si>
  <si>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</si>
  <si>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</si>
  <si>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</si>
  <si>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</si>
  <si>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</si>
  <si>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</si>
  <si>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</si>
  <si>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</si>
  <si>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</si>
  <si>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</si>
  <si>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</si>
  <si>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</si>
  <si>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</si>
  <si>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</si>
  <si>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</si>
  <si>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</si>
  <si>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</si>
  <si>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</si>
  <si>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</si>
  <si>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</si>
  <si>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</si>
  <si>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</si>
  <si>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</si>
  <si>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</si>
  <si>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</si>
  <si>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</si>
  <si>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</si>
  <si>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</si>
  <si>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</si>
  <si>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</si>
  <si>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</si>
  <si>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</si>
  <si>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</si>
  <si>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</si>
  <si>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</si>
  <si>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</si>
  <si>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</si>
  <si>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</si>
  <si>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</si>
  <si>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</si>
  <si>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</si>
  <si>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</si>
  <si>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</si>
  <si>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</si>
  <si>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</si>
  <si>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</si>
  <si>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</si>
  <si>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</si>
  <si>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</si>
  <si>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</si>
  <si>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</si>
  <si>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</si>
  <si>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</si>
  <si>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</si>
  <si>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</si>
  <si>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</si>
  <si>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</si>
  <si>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</si>
  <si>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</si>
  <si>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</si>
  <si>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</si>
  <si>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</si>
  <si>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</si>
  <si>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</si>
  <si>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</si>
  <si>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</si>
  <si>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</si>
  <si>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</si>
  <si>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</si>
  <si>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</si>
  <si>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</si>
  <si>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</si>
  <si>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</si>
  <si>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</si>
  <si>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</si>
  <si>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</si>
  <si>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</si>
  <si>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</si>
  <si>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</si>
  <si>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</si>
  <si>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</si>
  <si>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</si>
  <si>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</si>
  <si>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</si>
  <si>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</si>
  <si>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</si>
  <si>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</si>
  <si>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</si>
  <si>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</si>
  <si>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</si>
  <si>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</si>
  <si>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</si>
  <si>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</si>
  <si>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</si>
  <si>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</si>
  <si>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</si>
  <si>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</si>
  <si>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</si>
  <si>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</si>
  <si>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</si>
  <si>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</si>
  <si>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</si>
  <si>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</si>
  <si>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</si>
  <si>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</si>
  <si>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</si>
  <si>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</si>
  <si>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</si>
  <si>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</si>
  <si>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</si>
  <si>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</si>
  <si>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</si>
  <si>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</si>
  <si>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</si>
  <si>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</si>
  <si>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</si>
  <si>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</si>
  <si>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</si>
  <si>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</si>
  <si>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</si>
  <si>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</si>
  <si>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</si>
  <si>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</si>
  <si>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</si>
  <si>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</si>
  <si>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</si>
  <si>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</si>
  <si>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</si>
  <si>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</si>
  <si>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</si>
  <si>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</si>
  <si>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</si>
  <si>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</si>
  <si>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</si>
  <si>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</si>
  <si>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</si>
  <si>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</si>
  <si>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</si>
  <si>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</si>
  <si>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</si>
  <si>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</si>
  <si>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</si>
  <si>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</si>
  <si>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</si>
  <si>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</si>
  <si>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</si>
  <si>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</si>
  <si>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</si>
  <si>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</si>
  <si>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</si>
  <si>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</si>
  <si>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</si>
  <si>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</si>
  <si>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</si>
  <si>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</si>
  <si>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</si>
  <si>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</si>
  <si>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</si>
  <si>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</si>
  <si>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</si>
  <si>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</si>
  <si>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</si>
  <si>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</si>
  <si>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</si>
  <si>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</si>
  <si>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</si>
  <si>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</si>
  <si>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</si>
  <si>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</si>
  <si>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</si>
  <si>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</si>
  <si>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</si>
  <si>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</si>
  <si>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</si>
  <si>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</si>
  <si>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</si>
  <si>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</si>
  <si>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</si>
  <si>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</si>
  <si>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</si>
  <si>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</si>
  <si>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</si>
  <si>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</si>
  <si>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</si>
  <si>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</si>
  <si>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</si>
  <si>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</si>
  <si>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</si>
  <si>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</si>
  <si>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</si>
  <si>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</si>
  <si>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</si>
  <si>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</si>
  <si>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</si>
  <si>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</si>
  <si>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</si>
  <si>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</si>
  <si>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</si>
  <si>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</si>
  <si>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</si>
  <si>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</si>
  <si>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</si>
  <si>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</si>
  <si>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</si>
  <si>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</si>
  <si>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</si>
  <si>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</si>
  <si>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</si>
  <si>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</si>
  <si>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</si>
  <si>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</si>
  <si>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</si>
  <si>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</si>
  <si>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</si>
  <si>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</si>
  <si>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</si>
  <si>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</si>
  <si>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</si>
  <si>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</si>
  <si>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</si>
  <si>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</si>
  <si>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</si>
  <si>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</si>
  <si>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</si>
  <si>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</si>
  <si>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</si>
  <si>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</si>
  <si>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</si>
  <si>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</si>
  <si>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</si>
  <si>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</si>
  <si>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</si>
  <si>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</si>
  <si>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</si>
  <si>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</si>
  <si>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</si>
  <si>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</si>
  <si>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</si>
  <si>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</si>
  <si>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</si>
  <si>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</si>
  <si>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</si>
  <si>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</si>
  <si>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</si>
  <si>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</si>
  <si>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</si>
  <si>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</si>
  <si>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</si>
  <si>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</si>
  <si>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</si>
  <si>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</si>
  <si>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</si>
  <si>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</si>
  <si>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</si>
  <si>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</si>
  <si>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</si>
  <si>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</si>
  <si>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</si>
  <si>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</si>
  <si>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</si>
  <si>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</si>
  <si>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</si>
  <si>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</si>
  <si>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</si>
  <si>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</si>
  <si>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</si>
  <si>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</si>
  <si>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</si>
  <si>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</si>
  <si>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</si>
  <si>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</si>
  <si>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</si>
  <si>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</si>
  <si>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</si>
  <si>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</si>
  <si>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</si>
  <si>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</si>
  <si>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</si>
  <si>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</si>
  <si>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</si>
  <si>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</si>
  <si>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</si>
  <si>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</si>
  <si>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</si>
  <si>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</si>
  <si>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</si>
  <si>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</si>
  <si>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</si>
  <si>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</si>
  <si>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</si>
  <si>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</si>
  <si>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</si>
  <si>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</si>
  <si>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</si>
  <si>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</si>
  <si>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</si>
  <si>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</si>
  <si>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</si>
  <si>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</si>
  <si>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</si>
  <si>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</si>
  <si>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</si>
  <si>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</si>
  <si>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</si>
  <si>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</si>
  <si>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</si>
  <si>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</si>
  <si>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</si>
  <si>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</si>
  <si>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</si>
  <si>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</si>
  <si>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</si>
  <si>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</si>
  <si>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</si>
  <si>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</si>
  <si>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</si>
  <si>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</si>
  <si>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</si>
  <si>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</si>
  <si>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</si>
  <si>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</si>
  <si>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</si>
  <si>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</si>
  <si>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</si>
  <si>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</si>
  <si>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</si>
  <si>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</si>
  <si>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</si>
  <si>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</si>
  <si>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</si>
  <si>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</si>
  <si>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</si>
  <si>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</si>
  <si>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</si>
  <si>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</si>
  <si>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</si>
  <si>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</si>
  <si>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</si>
  <si>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</si>
  <si>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</si>
  <si>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</si>
  <si>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</si>
  <si>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</si>
  <si>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</si>
  <si>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</si>
  <si>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</si>
  <si>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</si>
  <si>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</si>
  <si>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</si>
  <si>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</si>
  <si>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</si>
  <si>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</si>
  <si>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</si>
  <si>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</si>
  <si>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</si>
  <si>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</si>
  <si>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</si>
  <si>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</si>
  <si>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</si>
  <si>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</si>
  <si>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</si>
  <si>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</si>
  <si>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</si>
  <si>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</si>
  <si>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</si>
  <si>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</si>
  <si>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</si>
  <si>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</si>
  <si>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</si>
  <si>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</si>
  <si>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</si>
  <si>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</si>
  <si>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</si>
  <si>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</si>
  <si>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</si>
  <si>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</si>
  <si>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</si>
  <si>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</si>
  <si>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</si>
  <si>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</si>
  <si>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</si>
  <si>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</si>
  <si>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</si>
  <si>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</si>
  <si>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</si>
  <si>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</si>
  <si>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</si>
  <si>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</si>
  <si>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</si>
  <si>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</si>
  <si>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</si>
  <si>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</si>
  <si>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</si>
  <si>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</si>
  <si>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</si>
  <si>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</si>
  <si>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</si>
  <si>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</si>
  <si>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</si>
  <si>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</si>
  <si>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</si>
  <si>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</si>
  <si>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</si>
  <si>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</si>
  <si>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</si>
  <si>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</si>
  <si>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</si>
  <si>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</si>
  <si>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</si>
  <si>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</si>
  <si>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</si>
  <si>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</si>
  <si>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</si>
  <si>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</si>
  <si>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</si>
  <si>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</si>
  <si>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</si>
  <si>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</si>
  <si>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</si>
  <si>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</si>
  <si>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</si>
  <si>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</si>
  <si>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</si>
  <si>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</si>
  <si>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</si>
  <si>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</si>
  <si>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</si>
  <si>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</si>
  <si>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</si>
  <si>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</si>
  <si>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</si>
  <si>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</si>
  <si>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</si>
  <si>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</si>
  <si>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</si>
  <si>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</si>
  <si>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</si>
  <si>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</si>
  <si>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</si>
  <si>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</si>
  <si>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</si>
  <si>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</si>
  <si>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</si>
  <si>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</si>
  <si>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</si>
  <si>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</si>
  <si>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</si>
  <si>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</si>
  <si>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</si>
  <si>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</si>
  <si>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</si>
  <si>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</si>
  <si>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</si>
  <si>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</si>
  <si>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</si>
  <si>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</si>
  <si>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</si>
  <si>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</si>
  <si>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</si>
  <si>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</si>
  <si>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</si>
  <si>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</si>
  <si>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</si>
  <si>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</si>
  <si>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</si>
  <si>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</si>
  <si>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</si>
  <si>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</si>
  <si>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</si>
  <si>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</si>
  <si>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</si>
  <si>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</si>
  <si>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</si>
  <si>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</si>
  <si>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</si>
  <si>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</si>
  <si>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</si>
  <si>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</si>
  <si>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</si>
  <si>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</si>
  <si>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</si>
  <si>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</si>
  <si>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</si>
  <si>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</si>
  <si>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</si>
  <si>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</si>
  <si>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</si>
  <si>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</si>
  <si>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</si>
  <si>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</si>
  <si>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</si>
  <si>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</si>
  <si>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</si>
  <si>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</si>
  <si>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</si>
  <si>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</si>
  <si>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</si>
  <si>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</si>
  <si>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</si>
  <si>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</si>
  <si>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</si>
  <si>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</si>
  <si>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</si>
  <si>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</si>
  <si>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</si>
  <si>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</si>
  <si>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</si>
  <si>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</si>
  <si>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</si>
  <si>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</si>
  <si>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</si>
  <si>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</si>
  <si>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</si>
  <si>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</si>
  <si>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</si>
  <si>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</si>
  <si>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</si>
  <si>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</si>
  <si>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</si>
  <si>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</si>
  <si>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</si>
  <si>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</si>
  <si>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</si>
  <si>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</si>
  <si>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</si>
  <si>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</si>
  <si>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</si>
  <si>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</si>
  <si>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</si>
  <si>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</si>
  <si>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</si>
  <si>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</si>
  <si>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</si>
  <si>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</si>
  <si>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</si>
  <si>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</si>
  <si>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</si>
  <si>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</si>
  <si>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</si>
  <si>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</si>
  <si>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</si>
  <si>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</si>
  <si>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</si>
  <si>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</si>
  <si>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</si>
  <si>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</si>
  <si>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</si>
  <si>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</si>
  <si>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</si>
  <si>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</si>
  <si>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</si>
  <si>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</si>
  <si>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</si>
  <si>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</si>
  <si>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</si>
  <si>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</si>
  <si>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</si>
  <si>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</si>
  <si>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</si>
  <si>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</si>
  <si>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</si>
  <si>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</si>
  <si>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</si>
  <si>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</si>
  <si>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</si>
  <si>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</si>
  <si>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</si>
  <si>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</si>
  <si>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</si>
  <si>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</si>
  <si>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</si>
  <si>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</si>
  <si>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</si>
  <si>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</si>
  <si>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</si>
  <si>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</si>
  <si>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</si>
  <si>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</si>
  <si>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</si>
  <si>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</si>
  <si>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</si>
  <si>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</si>
  <si>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</si>
  <si>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</si>
  <si>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</si>
  <si>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</si>
  <si>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</si>
  <si>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</si>
  <si>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</si>
  <si>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</si>
  <si>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</si>
  <si>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</si>
  <si>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</si>
  <si>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</si>
  <si>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</si>
  <si>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</si>
  <si>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</si>
  <si>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</si>
  <si>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</si>
  <si>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</si>
  <si>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</si>
  <si>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</si>
  <si>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</si>
  <si>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</si>
  <si>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</si>
  <si>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</si>
  <si>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</si>
  <si>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</si>
  <si>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</si>
  <si>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</si>
  <si>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</si>
  <si>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</si>
  <si>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</si>
  <si>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</si>
  <si>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</si>
  <si>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</si>
  <si>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</si>
  <si>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</si>
  <si>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</si>
  <si>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</si>
  <si>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</si>
  <si>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</si>
  <si>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</si>
  <si>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</si>
  <si>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</si>
  <si>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</si>
  <si>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</si>
  <si>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</si>
  <si>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</si>
  <si>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</si>
  <si>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</si>
  <si>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</si>
  <si>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</si>
  <si>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</si>
  <si>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</si>
  <si>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</si>
  <si>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</si>
  <si>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</si>
  <si>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</si>
  <si>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</si>
  <si>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</si>
  <si>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</si>
  <si>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</si>
  <si>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</si>
  <si>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</si>
  <si>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</si>
  <si>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</si>
  <si>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</si>
  <si>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</si>
  <si>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</si>
  <si>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</si>
  <si>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</si>
  <si>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</si>
  <si>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</si>
  <si>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</si>
  <si>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</si>
  <si>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</si>
  <si>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</si>
  <si>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</si>
  <si>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</si>
  <si>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</si>
  <si>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</si>
  <si>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</si>
  <si>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</si>
  <si>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</si>
  <si>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</si>
  <si>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</si>
  <si>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</si>
  <si>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</si>
  <si>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</si>
  <si>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</si>
  <si>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</si>
  <si>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</si>
  <si>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</si>
  <si>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</si>
  <si>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</si>
  <si>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</si>
  <si>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</si>
  <si>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</si>
  <si>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</si>
  <si>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</si>
  <si>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</si>
  <si>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</si>
  <si>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</si>
  <si>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</si>
  <si>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</si>
  <si>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</si>
  <si>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</si>
  <si>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</si>
  <si>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</si>
  <si>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</si>
  <si>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</si>
  <si>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</si>
  <si>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</si>
  <si>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</si>
  <si>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</si>
  <si>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</si>
  <si>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</si>
  <si>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</si>
  <si>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</si>
  <si>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</si>
  <si>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</si>
  <si>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</si>
  <si>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</si>
  <si>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</si>
  <si>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</si>
  <si>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</si>
  <si>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</si>
  <si>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</si>
  <si>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</si>
  <si>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</si>
  <si>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</si>
  <si>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</si>
  <si>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</si>
  <si>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</si>
  <si>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</si>
  <si>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</si>
  <si>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</si>
  <si>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</si>
  <si>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</si>
  <si>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</si>
  <si>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</si>
  <si>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</si>
  <si>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</si>
  <si>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</si>
  <si>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</si>
  <si>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</si>
  <si>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</si>
  <si>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</si>
  <si>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</si>
  <si>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</si>
  <si>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</si>
  <si>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</si>
  <si>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</si>
  <si>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</si>
  <si>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</si>
  <si>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</si>
  <si>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</si>
  <si>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</si>
  <si>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</si>
  <si>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</si>
  <si>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</si>
  <si>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</si>
  <si>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</si>
  <si>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</si>
  <si>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</si>
  <si>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</si>
  <si>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</si>
  <si>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</si>
  <si>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</si>
  <si>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</si>
  <si>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</si>
  <si>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</si>
  <si>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</si>
  <si>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</si>
  <si>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</si>
  <si>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</si>
  <si>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</si>
  <si>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</si>
  <si>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</si>
  <si>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</si>
  <si>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</si>
  <si>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</si>
  <si>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</si>
  <si>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</si>
  <si>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</si>
  <si>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</si>
  <si>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</si>
  <si>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</si>
  <si>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</si>
  <si>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</si>
  <si>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</si>
  <si>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</si>
  <si>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</si>
  <si>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</si>
  <si>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</si>
  <si>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</si>
  <si>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</si>
  <si>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</si>
  <si>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</si>
  <si>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</si>
  <si>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</si>
  <si>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</si>
  <si>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</si>
  <si>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</si>
  <si>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</si>
  <si>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</si>
  <si>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</si>
  <si>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</si>
  <si>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</si>
  <si>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</si>
  <si>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</si>
  <si>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</si>
  <si>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</si>
  <si>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</si>
  <si>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</si>
  <si>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</si>
  <si>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</si>
  <si>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</si>
  <si>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</si>
  <si>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</si>
  <si>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</si>
  <si>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</si>
  <si>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</si>
  <si>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</si>
  <si>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</si>
  <si>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</si>
  <si>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</si>
  <si>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</si>
  <si>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</si>
  <si>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</si>
  <si>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</si>
  <si>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</si>
  <si>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</si>
  <si>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</si>
  <si>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</si>
  <si>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</si>
  <si>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</si>
  <si>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</si>
  <si>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</si>
  <si>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</si>
  <si>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</si>
  <si>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</si>
  <si>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</si>
  <si>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</si>
  <si>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</si>
  <si>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</si>
  <si>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</si>
  <si>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</si>
  <si>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</si>
  <si>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</si>
  <si>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</si>
  <si>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</si>
  <si>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</si>
  <si>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</si>
  <si>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</si>
  <si>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</si>
  <si>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</si>
  <si>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</si>
  <si>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</si>
  <si>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</si>
  <si>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</si>
  <si>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</si>
  <si>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</si>
  <si>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</si>
  <si>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</si>
  <si>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</si>
  <si>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</si>
  <si>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</si>
  <si>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</si>
  <si>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</si>
  <si>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</si>
  <si>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</si>
  <si>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</si>
  <si>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</si>
  <si>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</si>
  <si>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</si>
  <si>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</si>
  <si>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</si>
  <si>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</si>
  <si>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</si>
  <si>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</si>
  <si>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</si>
  <si>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</si>
  <si>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</si>
  <si>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</si>
  <si>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</si>
  <si>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</si>
  <si>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</si>
  <si>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</si>
  <si>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</si>
  <si>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</si>
  <si>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</si>
  <si>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</si>
  <si>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</si>
  <si>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</si>
  <si>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</si>
  <si>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</si>
  <si>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</si>
  <si>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</si>
  <si>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</si>
  <si>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</si>
  <si>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</si>
  <si>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</si>
  <si>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</si>
  <si>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</si>
  <si>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</si>
  <si>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</si>
  <si>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</si>
  <si>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</si>
  <si>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</si>
  <si>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</si>
  <si>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</si>
  <si>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</si>
  <si>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</si>
  <si>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</si>
  <si>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</si>
  <si>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</si>
  <si>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</si>
  <si>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</si>
  <si>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</si>
  <si>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</si>
  <si>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</si>
  <si>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</si>
  <si>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</si>
  <si>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</si>
  <si>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</si>
  <si>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</si>
  <si>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</si>
  <si>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</si>
  <si>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</si>
  <si>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</si>
  <si>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</si>
  <si>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</si>
  <si>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</si>
  <si>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</si>
  <si>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</si>
  <si>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</si>
  <si>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</si>
  <si>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</si>
  <si>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</si>
  <si>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</si>
  <si>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</si>
  <si>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</si>
  <si>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</si>
  <si>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</si>
  <si>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</si>
  <si>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</si>
  <si>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</si>
  <si>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</si>
  <si>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</si>
  <si>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</si>
  <si>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</si>
  <si>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</si>
  <si>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</si>
  <si>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</si>
  <si>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</si>
  <si>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</si>
  <si>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</si>
  <si>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</si>
  <si>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</si>
  <si>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</si>
  <si>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</si>
  <si>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</si>
  <si>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</si>
  <si>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</si>
  <si>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</si>
  <si>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</si>
  <si>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</si>
  <si>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</si>
  <si>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</si>
  <si>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</si>
  <si>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</si>
  <si>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</si>
  <si>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</si>
  <si>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</si>
  <si>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</si>
  <si>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</si>
  <si>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</si>
  <si>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</si>
  <si>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</si>
  <si>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</si>
  <si>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</si>
  <si>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</si>
  <si>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</si>
  <si>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</si>
  <si>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</si>
  <si>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</si>
  <si>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</si>
  <si>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</si>
  <si>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</si>
  <si>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</si>
  <si>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</si>
  <si>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</si>
  <si>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</si>
  <si>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</si>
  <si>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</si>
  <si>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</si>
  <si>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</si>
  <si>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</si>
  <si>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</si>
  <si>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</si>
  <si>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</si>
  <si>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</si>
  <si>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</si>
  <si>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</si>
  <si>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</si>
  <si>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</si>
  <si>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</si>
  <si>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</si>
  <si>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</si>
  <si>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</si>
  <si>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</si>
  <si>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</si>
  <si>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</si>
  <si>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</si>
  <si>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</si>
  <si>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</si>
  <si>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</si>
  <si>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</si>
  <si>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</si>
  <si>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</si>
  <si>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</si>
  <si>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</si>
  <si>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</si>
  <si>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</si>
  <si>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</si>
  <si>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</si>
  <si>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</si>
  <si>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</si>
  <si>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</si>
  <si>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</si>
  <si>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</si>
  <si>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</si>
  <si>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</si>
  <si>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</si>
  <si>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</si>
  <si>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</si>
  <si>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</si>
  <si>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</si>
  <si>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</si>
  <si>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</si>
  <si>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</si>
  <si>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</si>
  <si>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</si>
  <si>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</si>
  <si>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</si>
  <si>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</si>
  <si>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</si>
  <si>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</si>
  <si>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</si>
  <si>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</si>
  <si>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</si>
  <si>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</si>
  <si>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</si>
  <si>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</si>
  <si>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</si>
  <si>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</si>
  <si>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</si>
  <si>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</si>
  <si>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</si>
  <si>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</si>
  <si>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</si>
  <si>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</si>
  <si>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</si>
  <si>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</si>
  <si>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</si>
  <si>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</si>
  <si>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</si>
  <si>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</si>
  <si>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</si>
  <si>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</si>
  <si>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</si>
  <si>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</si>
  <si>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</si>
  <si>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</si>
  <si>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</si>
  <si>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</si>
  <si>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</si>
  <si>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</si>
  <si>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</si>
  <si>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</si>
  <si>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</si>
  <si>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</si>
  <si>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</si>
  <si>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</si>
  <si>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</si>
  <si>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</si>
  <si>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</si>
  <si>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</si>
  <si>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</si>
  <si>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</si>
  <si>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</si>
  <si>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</si>
  <si>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</si>
  <si>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</si>
  <si>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</si>
  <si>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</si>
  <si>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</si>
  <si>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</si>
  <si>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</si>
  <si>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</si>
  <si>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</si>
  <si>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</si>
  <si>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</si>
  <si>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</si>
  <si>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</si>
  <si>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</si>
  <si>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</si>
  <si>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</si>
  <si>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</si>
  <si>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</si>
  <si>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</si>
  <si>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</si>
  <si>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</si>
  <si>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</si>
  <si>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</si>
  <si>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</si>
  <si>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</si>
  <si>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</si>
  <si>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</si>
  <si>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</si>
  <si>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</si>
  <si>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</si>
  <si>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</si>
  <si>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</si>
  <si>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</si>
  <si>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</si>
  <si>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</si>
  <si>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</si>
  <si>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</si>
  <si>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</si>
  <si>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</si>
  <si>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</si>
  <si>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</si>
  <si>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</si>
  <si>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</si>
  <si>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</si>
  <si>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</si>
  <si>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</si>
  <si>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</si>
  <si>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</si>
  <si>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</si>
  <si>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</si>
  <si>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</si>
  <si>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</si>
  <si>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</si>
  <si>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</si>
  <si>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</si>
  <si>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</si>
  <si>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</si>
  <si>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</si>
  <si>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</si>
  <si>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</si>
  <si>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</si>
  <si>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</si>
  <si>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</si>
  <si>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</si>
  <si>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</si>
  <si>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</si>
  <si>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</si>
  <si>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</si>
  <si>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</si>
  <si>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</si>
  <si>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</si>
  <si>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</si>
  <si>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</si>
  <si>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</si>
  <si>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</si>
  <si>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</si>
  <si>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</si>
  <si>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</si>
  <si>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</si>
  <si>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</si>
  <si>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</si>
  <si>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</si>
  <si>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</si>
  <si>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</si>
  <si>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</si>
  <si>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</si>
  <si>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</si>
  <si>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</si>
  <si>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</si>
  <si>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</si>
  <si>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</si>
  <si>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</si>
  <si>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</si>
  <si>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</si>
  <si>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</si>
  <si>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</si>
  <si>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</si>
  <si>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</si>
  <si>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</si>
  <si>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</si>
  <si>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</si>
  <si>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</si>
  <si>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</si>
  <si>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</si>
  <si>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</si>
  <si>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</si>
  <si>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</si>
  <si>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</si>
  <si>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</si>
  <si>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</si>
  <si>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</si>
  <si>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</si>
  <si>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</si>
  <si>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</si>
  <si>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</si>
  <si>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</si>
  <si>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</si>
  <si>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</si>
  <si>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</si>
  <si>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</si>
  <si>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</si>
  <si>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</si>
  <si>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</si>
  <si>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</si>
  <si>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</si>
  <si>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</si>
  <si>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</si>
  <si>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</si>
  <si>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</si>
  <si>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</si>
  <si>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</si>
  <si>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</si>
  <si>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</si>
  <si>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</si>
  <si>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</si>
  <si>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</si>
  <si>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</si>
  <si>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</si>
  <si>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</si>
  <si>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</si>
  <si>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</si>
  <si>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</si>
  <si>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</si>
  <si>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</si>
  <si>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</si>
  <si>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</si>
  <si>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</si>
  <si>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</si>
  <si>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</si>
  <si>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</si>
  <si>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</si>
  <si>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</si>
  <si>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</si>
  <si>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</si>
  <si>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</si>
  <si>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</si>
  <si>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</si>
  <si>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</si>
  <si>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</si>
  <si>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</si>
  <si>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</si>
  <si>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</si>
  <si>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</si>
  <si>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</si>
  <si>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</si>
  <si>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</si>
  <si>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</si>
  <si>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</si>
  <si>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</si>
  <si>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</si>
  <si>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</si>
  <si>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</si>
  <si>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</si>
  <si>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</si>
  <si>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</si>
  <si>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</si>
  <si>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</si>
  <si>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</si>
  <si>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</si>
  <si>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</si>
  <si>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</si>
  <si>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</si>
  <si>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</si>
  <si>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</si>
  <si>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</si>
  <si>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</si>
  <si>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</si>
  <si>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</si>
  <si>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</si>
  <si>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</si>
  <si>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</si>
  <si>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</si>
  <si>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</si>
  <si>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</si>
  <si>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</si>
  <si>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</si>
  <si>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</si>
  <si>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</si>
  <si>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</si>
  <si>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</si>
  <si>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</si>
  <si>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</si>
  <si>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</si>
  <si>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</si>
  <si>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</si>
  <si>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</si>
  <si>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</si>
  <si>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</si>
  <si>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</si>
  <si>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</si>
  <si>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</si>
  <si>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</si>
  <si>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</si>
  <si>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</si>
  <si>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</si>
  <si>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</si>
  <si>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</si>
  <si>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</si>
  <si>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</si>
  <si>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</si>
  <si>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</si>
  <si>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</si>
  <si>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</si>
  <si>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</si>
  <si>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</si>
  <si>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</si>
  <si>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</si>
  <si>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</si>
  <si>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</si>
  <si>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</si>
  <si>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</si>
  <si>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</si>
  <si>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</si>
  <si>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</si>
  <si>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</si>
  <si>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</si>
  <si>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</si>
  <si>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</si>
  <si>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</si>
  <si>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</si>
  <si>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</si>
  <si>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</si>
  <si>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</si>
  <si>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</si>
  <si>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</si>
  <si>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</si>
  <si>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</si>
  <si>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</si>
  <si>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</si>
  <si>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</si>
  <si>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</si>
  <si>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</si>
  <si>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</si>
  <si>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</si>
  <si>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</si>
  <si>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</si>
  <si>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</si>
  <si>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</si>
  <si>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</si>
  <si>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</si>
  <si>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</si>
  <si>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</si>
  <si>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</si>
  <si>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</si>
  <si>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</si>
  <si>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</si>
  <si>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</si>
  <si>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</si>
  <si>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</si>
  <si>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</si>
  <si>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</si>
  <si>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</si>
  <si>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</si>
  <si>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</si>
  <si>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</si>
  <si>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</si>
  <si>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</si>
  <si>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</si>
  <si>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</si>
  <si>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</si>
  <si>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</si>
  <si>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</si>
  <si>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</si>
  <si>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</si>
  <si>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</si>
  <si>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</si>
  <si>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</si>
  <si>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</si>
  <si>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</si>
  <si>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</si>
  <si>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</si>
  <si>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</si>
  <si>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</si>
  <si>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</si>
  <si>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</si>
  <si>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</si>
  <si>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</si>
  <si>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</si>
  <si>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</si>
  <si>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</si>
  <si>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</si>
  <si>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</si>
  <si>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</si>
  <si>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</si>
  <si>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</si>
  <si>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</si>
  <si>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</si>
  <si>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</si>
  <si>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</si>
  <si>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</si>
  <si>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</si>
  <si>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</si>
  <si>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</si>
  <si>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</si>
  <si>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</si>
  <si>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</si>
  <si>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</si>
  <si>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</si>
  <si>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</si>
  <si>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</si>
  <si>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</si>
  <si>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</si>
  <si>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</si>
  <si>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</si>
  <si>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</si>
  <si>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</si>
  <si>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</si>
  <si>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</si>
  <si>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</si>
  <si>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</si>
  <si>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</si>
  <si>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</si>
  <si>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</si>
  <si>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</si>
  <si>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</si>
  <si>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</si>
  <si>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</si>
  <si>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</si>
  <si>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</si>
  <si>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</si>
  <si>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</si>
  <si>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</si>
  <si>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</si>
  <si>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</si>
  <si>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</si>
  <si>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</si>
  <si>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</si>
  <si>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</si>
  <si>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</si>
  <si>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</si>
  <si>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</si>
  <si>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</si>
  <si>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</si>
  <si>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</si>
  <si>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</si>
  <si>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</si>
  <si>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</si>
  <si>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</si>
  <si>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</si>
  <si>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</si>
  <si>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</si>
  <si>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</si>
  <si>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</si>
  <si>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</si>
  <si>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</si>
  <si>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</si>
  <si>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</si>
  <si>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</si>
  <si>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</si>
  <si>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</si>
  <si>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</si>
  <si>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</si>
  <si>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</si>
  <si>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</si>
  <si>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</si>
  <si>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</si>
  <si>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</si>
  <si>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</si>
  <si>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</si>
  <si>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</si>
  <si>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</si>
  <si>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</si>
  <si>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</si>
  <si>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</si>
  <si>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</si>
  <si>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</si>
  <si>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</si>
  <si>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</si>
  <si>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</si>
  <si>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</si>
  <si>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</si>
  <si>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</si>
  <si>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</si>
  <si>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</si>
  <si>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</si>
  <si>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</si>
  <si>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</si>
  <si>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</si>
  <si>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</si>
  <si>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</si>
  <si>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</si>
  <si>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</si>
  <si>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</si>
  <si>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</si>
  <si>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</si>
  <si>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</si>
  <si>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</si>
  <si>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</si>
  <si>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</si>
  <si>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</si>
  <si>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</si>
  <si>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</si>
  <si>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</si>
  <si>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</si>
  <si>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</si>
  <si>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</si>
  <si>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</si>
  <si>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</si>
  <si>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</si>
  <si>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</si>
  <si>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</si>
  <si>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</si>
  <si>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</si>
  <si>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</si>
  <si>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</si>
  <si>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</si>
  <si>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</si>
  <si>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</si>
  <si>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</si>
  <si>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</si>
  <si>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</si>
  <si>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</si>
  <si>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</si>
  <si>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</si>
  <si>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</si>
  <si>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</si>
  <si>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</si>
  <si>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</si>
  <si>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</si>
  <si>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</si>
  <si>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</si>
  <si>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</si>
  <si>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</si>
  <si>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</si>
  <si>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</si>
  <si>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</si>
  <si>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</si>
  <si>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</si>
  <si>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</si>
  <si>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</si>
  <si>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</si>
  <si>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</si>
  <si>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</si>
  <si>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</si>
  <si>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</si>
  <si>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</si>
  <si>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</si>
  <si>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</si>
  <si>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</si>
  <si>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</si>
  <si>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</si>
  <si>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</si>
  <si>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</si>
  <si>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</si>
  <si>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</si>
  <si>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</si>
  <si>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</si>
  <si>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</si>
  <si>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</si>
  <si>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</si>
  <si>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</si>
  <si>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</si>
  <si>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</si>
  <si>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</si>
  <si>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</si>
  <si>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</si>
  <si>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</si>
  <si>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</si>
  <si>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</si>
  <si>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</si>
  <si>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</si>
  <si>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</si>
  <si>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</si>
  <si>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</si>
  <si>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</si>
  <si>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</si>
  <si>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</si>
  <si>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</si>
  <si>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</si>
  <si>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</si>
  <si>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</si>
  <si>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</si>
  <si>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</si>
  <si>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</si>
  <si>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</si>
  <si>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</si>
  <si>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</si>
  <si>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</si>
  <si>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</si>
  <si>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</si>
  <si>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</si>
  <si>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</si>
  <si>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</si>
  <si>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</si>
  <si>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</si>
  <si>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</si>
  <si>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</si>
  <si>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</si>
  <si>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</si>
  <si>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</si>
  <si>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</si>
  <si>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</si>
  <si>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</si>
  <si>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</si>
  <si>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</si>
  <si>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</si>
  <si>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</si>
  <si>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</si>
  <si>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</si>
  <si>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</si>
  <si>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</si>
  <si>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</si>
  <si>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</si>
  <si>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</si>
  <si>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</si>
  <si>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</si>
  <si>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</si>
  <si>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</si>
  <si>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</si>
  <si>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</si>
  <si>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</si>
  <si>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</si>
  <si>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</si>
  <si>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</si>
  <si>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</si>
  <si>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</si>
  <si>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</si>
  <si>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</si>
  <si>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</si>
  <si>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</si>
  <si>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</si>
  <si>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</si>
  <si>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</si>
  <si>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</si>
  <si>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</si>
  <si>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</si>
  <si>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</si>
  <si>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</si>
  <si>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</si>
  <si>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</si>
  <si>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</si>
  <si>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</si>
  <si>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</si>
  <si>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</si>
  <si>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</si>
  <si>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</si>
  <si>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</si>
  <si>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</si>
  <si>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</si>
  <si>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</si>
  <si>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</si>
  <si>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</si>
  <si>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</si>
  <si>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</si>
  <si>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</si>
  <si>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</si>
  <si>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</si>
  <si>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</si>
  <si>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</si>
  <si>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</si>
  <si>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</si>
  <si>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</si>
  <si>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</si>
  <si>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</si>
  <si>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</si>
  <si>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</si>
  <si>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</si>
  <si>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</si>
  <si>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</si>
  <si>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</si>
  <si>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</si>
  <si>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</si>
  <si>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</si>
  <si>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</si>
  <si>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</si>
  <si>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</si>
  <si>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</si>
  <si>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</si>
  <si>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</si>
  <si>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</si>
  <si>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</si>
  <si>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</si>
  <si>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</si>
  <si>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</si>
  <si>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</si>
  <si>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</si>
  <si>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</si>
  <si>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</si>
  <si>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</si>
  <si>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</si>
  <si>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</si>
  <si>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</si>
  <si>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</si>
  <si>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</si>
  <si>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</si>
  <si>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</si>
  <si>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</si>
  <si>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</si>
  <si>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</si>
  <si>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</si>
  <si>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</si>
  <si>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</si>
  <si>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</si>
  <si>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</si>
  <si>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</si>
  <si>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</si>
  <si>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</si>
  <si>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</si>
  <si>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</si>
  <si>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</si>
  <si>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</si>
  <si>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</si>
  <si>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</si>
  <si>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</si>
  <si>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</si>
  <si>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</si>
  <si>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</si>
  <si>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</si>
  <si>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</si>
  <si>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</si>
  <si>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</si>
  <si>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</si>
  <si>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</si>
  <si>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</si>
  <si>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</si>
  <si>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</si>
  <si>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</si>
  <si>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</si>
  <si>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</si>
  <si>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</si>
  <si>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</si>
  <si>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</si>
  <si>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</si>
  <si>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</si>
  <si>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</si>
  <si>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</si>
  <si>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</si>
  <si>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</si>
  <si>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</si>
  <si>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</si>
  <si>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</si>
  <si>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</si>
  <si>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</si>
  <si>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</si>
  <si>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</si>
  <si>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</si>
  <si>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</si>
  <si>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</si>
  <si>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</si>
  <si>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</si>
  <si>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</si>
  <si>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</si>
  <si>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</si>
  <si>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</si>
  <si>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</si>
  <si>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</si>
  <si>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</si>
  <si>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</si>
  <si>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</si>
  <si>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</si>
  <si>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</si>
  <si>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</si>
  <si>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</si>
  <si>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</si>
  <si>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</si>
  <si>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</si>
  <si>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</si>
  <si>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</si>
  <si>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</si>
  <si>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</si>
  <si>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</si>
  <si>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</si>
  <si>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</si>
  <si>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</si>
  <si>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</si>
  <si>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</si>
  <si>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</si>
  <si>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</si>
  <si>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</si>
  <si>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</si>
  <si>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</si>
  <si>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</si>
  <si>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</si>
  <si>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</si>
  <si>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</si>
  <si>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</si>
  <si>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</si>
  <si>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</si>
  <si>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</si>
  <si>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</si>
  <si>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</si>
  <si>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</si>
  <si>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</si>
  <si>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</si>
  <si>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</si>
  <si>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</si>
  <si>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</si>
  <si>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</si>
  <si>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</si>
  <si>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</si>
  <si>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</si>
  <si>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</si>
  <si>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</si>
  <si>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</si>
  <si>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</si>
  <si>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</si>
  <si>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</si>
  <si>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</si>
  <si>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</si>
  <si>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</si>
  <si>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</si>
  <si>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</si>
  <si>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</si>
  <si>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</si>
  <si>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</si>
  <si>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</si>
  <si>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</si>
  <si>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</si>
  <si>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</si>
  <si>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</si>
  <si>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</si>
  <si>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</si>
  <si>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</si>
  <si>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</si>
  <si>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</si>
  <si>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</si>
  <si>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</si>
  <si>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</si>
  <si>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</si>
  <si>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</si>
  <si>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</si>
  <si>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</si>
  <si>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</si>
  <si>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</si>
  <si>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</si>
  <si>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</si>
  <si>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</si>
  <si>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</si>
  <si>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</si>
  <si>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</si>
  <si>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</si>
  <si>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</si>
  <si>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</si>
  <si>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</si>
  <si>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</si>
  <si>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</si>
  <si>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</si>
  <si>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</si>
  <si>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</si>
  <si>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</si>
  <si>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</si>
  <si>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</si>
  <si>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</si>
  <si>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</si>
  <si>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</si>
  <si>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</si>
  <si>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</si>
  <si>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</si>
  <si>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</si>
  <si>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</si>
  <si>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</si>
  <si>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</si>
  <si>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</si>
  <si>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</si>
  <si>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</si>
  <si>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</si>
  <si>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</si>
  <si>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</si>
  <si>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</si>
  <si>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</si>
  <si>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</si>
  <si>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</si>
  <si>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</si>
  <si>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</si>
  <si>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</si>
  <si>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</si>
  <si>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</si>
  <si>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</si>
  <si>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</si>
  <si>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</si>
  <si>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</si>
  <si>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</si>
  <si>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</si>
  <si>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</si>
  <si>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</si>
  <si>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</si>
  <si>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</si>
  <si>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</si>
  <si>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</si>
  <si>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</si>
  <si>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</si>
  <si>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</si>
  <si>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</si>
  <si>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</si>
  <si>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</si>
  <si>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</si>
  <si>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</si>
  <si>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</si>
  <si>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</si>
  <si>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</si>
  <si>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</si>
  <si>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</si>
  <si>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</si>
  <si>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</si>
  <si>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</si>
  <si>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</si>
  <si>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</si>
  <si>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</si>
  <si>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</si>
  <si>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</si>
  <si>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</si>
  <si>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</si>
  <si>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</si>
  <si>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</si>
  <si>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</si>
  <si>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</si>
  <si>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</si>
  <si>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</si>
  <si>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</si>
  <si>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</si>
  <si>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</si>
  <si>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</si>
  <si>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</si>
  <si>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</si>
  <si>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</si>
  <si>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</si>
  <si>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</si>
  <si>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</si>
  <si>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</si>
  <si>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</si>
  <si>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</si>
  <si>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</si>
  <si>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</si>
  <si>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</si>
  <si>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</si>
  <si>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</si>
  <si>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</si>
  <si>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</si>
  <si>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</si>
  <si>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</si>
  <si>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</si>
  <si>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</si>
  <si>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</si>
  <si>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</si>
  <si>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</si>
  <si>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</si>
  <si>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</si>
  <si>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</si>
  <si>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</si>
  <si>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</si>
  <si>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</si>
  <si>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</si>
  <si>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</si>
  <si>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</si>
  <si>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</si>
  <si>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</si>
  <si>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</si>
  <si>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</si>
  <si>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</si>
  <si>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</si>
  <si>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</si>
  <si>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</si>
  <si>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</si>
  <si>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</si>
  <si>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</si>
  <si>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</si>
  <si>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</si>
  <si>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</si>
  <si>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</si>
  <si>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</si>
  <si>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</si>
  <si>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</si>
  <si>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</si>
  <si>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</si>
  <si>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</si>
  <si>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</si>
  <si>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</si>
  <si>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</si>
  <si>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</si>
  <si>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</si>
  <si>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</si>
  <si>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</si>
  <si>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</si>
  <si>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</si>
  <si>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</si>
  <si>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</si>
  <si>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</si>
  <si>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</si>
  <si>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</si>
  <si>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</si>
  <si>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</si>
  <si>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</si>
  <si>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</si>
  <si>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</si>
  <si>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</si>
  <si>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</si>
  <si>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</si>
  <si>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</si>
  <si>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</si>
  <si>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</si>
  <si>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</si>
  <si>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</si>
  <si>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</si>
  <si>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</si>
  <si>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</si>
  <si>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</si>
  <si>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</si>
  <si>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</si>
  <si>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</si>
  <si>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</si>
  <si>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</si>
  <si>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</si>
  <si>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</si>
  <si>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</si>
  <si>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</si>
  <si>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</si>
  <si>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</si>
  <si>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</si>
  <si>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</si>
  <si>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</si>
  <si>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</si>
  <si>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</si>
  <si>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</si>
  <si>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</si>
  <si>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</si>
  <si>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</si>
  <si>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</si>
  <si>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</si>
  <si>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</si>
  <si>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</si>
  <si>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</si>
  <si>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</si>
  <si>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</si>
  <si>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</si>
  <si>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</si>
  <si>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</si>
  <si>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</si>
  <si>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</si>
  <si>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</si>
  <si>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</si>
  <si>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</si>
  <si>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</si>
  <si>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</si>
  <si>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</si>
  <si>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</si>
  <si>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</si>
  <si>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</si>
  <si>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</si>
  <si>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</si>
  <si>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</si>
  <si>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</si>
  <si>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</si>
  <si>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</si>
  <si>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</si>
  <si>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</si>
  <si>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</si>
  <si>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</si>
  <si>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</si>
  <si>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</si>
  <si>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</si>
  <si>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</si>
  <si>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</si>
  <si>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</si>
  <si>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</si>
  <si>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</si>
  <si>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</si>
  <si>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</si>
  <si>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</si>
  <si>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</si>
  <si>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</si>
  <si>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</si>
  <si>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</si>
  <si>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</si>
  <si>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</si>
  <si>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</si>
  <si>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</si>
  <si>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</si>
  <si>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</si>
  <si>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</si>
  <si>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</si>
  <si>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</si>
  <si>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</si>
  <si>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</si>
  <si>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</si>
  <si>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</si>
  <si>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</si>
  <si>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</si>
  <si>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</si>
  <si>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</si>
  <si>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</si>
  <si>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</si>
  <si>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</si>
  <si>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</si>
  <si>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</si>
  <si>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</si>
  <si>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</si>
  <si>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</si>
  <si>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</si>
  <si>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</si>
  <si>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</si>
  <si>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</si>
  <si>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</si>
  <si>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</si>
  <si>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</si>
  <si>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</si>
  <si>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</si>
  <si>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</si>
  <si>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</si>
  <si>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</si>
  <si>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</si>
  <si>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</si>
  <si>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</si>
  <si>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</si>
  <si>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</si>
  <si>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</si>
  <si>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</si>
  <si>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</si>
  <si>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</si>
  <si>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</si>
  <si>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</si>
  <si>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</si>
  <si>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</si>
  <si>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</si>
  <si>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</si>
  <si>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</si>
  <si>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</si>
  <si>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</si>
  <si>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</si>
  <si>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</si>
  <si>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</si>
  <si>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</si>
  <si>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</si>
  <si>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</si>
  <si>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</si>
  <si>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</si>
  <si>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</si>
  <si>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</si>
  <si>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</si>
  <si>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</si>
  <si>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</si>
  <si>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</si>
  <si>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</si>
  <si>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</si>
  <si>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</si>
  <si>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</si>
  <si>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</si>
  <si>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</si>
  <si>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</si>
  <si>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</si>
  <si>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</si>
  <si>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</si>
  <si>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</si>
  <si>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</si>
  <si>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</si>
  <si>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</si>
  <si>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</si>
  <si>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</si>
  <si>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</si>
  <si>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</si>
  <si>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</si>
  <si>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</si>
  <si>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</si>
  <si>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</si>
  <si>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</si>
  <si>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</si>
  <si>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</si>
  <si>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</si>
  <si>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</si>
  <si>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</si>
  <si>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</si>
  <si>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</si>
  <si>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</si>
  <si>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</si>
  <si>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</si>
  <si>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</si>
  <si>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</si>
  <si>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</si>
  <si>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</si>
  <si>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</si>
  <si>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</si>
  <si>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</si>
  <si>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</si>
  <si>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</si>
  <si>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</si>
  <si>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</si>
  <si>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</si>
  <si>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</si>
  <si>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</si>
  <si>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</si>
  <si>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</si>
  <si>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</si>
  <si>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</si>
  <si>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</si>
  <si>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</si>
  <si>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</si>
  <si>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</si>
  <si>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</si>
  <si>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</si>
  <si>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</si>
  <si>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</si>
  <si>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</si>
  <si>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</si>
  <si>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</si>
  <si>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</si>
  <si>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</si>
  <si>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</si>
  <si>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</si>
  <si>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</si>
  <si>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</si>
  <si>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</si>
  <si>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</si>
  <si>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</si>
  <si>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</si>
  <si>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</si>
  <si>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</si>
  <si>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</si>
  <si>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</si>
  <si>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</si>
  <si>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</si>
  <si>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</si>
  <si>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</si>
  <si>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</si>
  <si>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</si>
  <si>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</si>
  <si>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</si>
  <si>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</si>
  <si>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</si>
  <si>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</si>
  <si>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</si>
  <si>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</si>
  <si>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</si>
  <si>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</si>
  <si>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</si>
  <si>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</si>
  <si>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</si>
  <si>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</si>
  <si>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</si>
  <si>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</si>
  <si>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</si>
  <si>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</si>
  <si>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</si>
  <si>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</si>
  <si>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</si>
  <si>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</si>
  <si>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</si>
  <si>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</si>
  <si>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</si>
  <si>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</si>
  <si>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</si>
  <si>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</si>
  <si>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</si>
  <si>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</si>
  <si>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</si>
  <si>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</si>
  <si>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</si>
  <si>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</si>
  <si>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</si>
  <si>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</si>
  <si>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</si>
  <si>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</si>
  <si>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</si>
  <si>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</si>
  <si>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</si>
  <si>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</si>
  <si>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</si>
  <si>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</si>
  <si>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</si>
  <si>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</si>
  <si>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</si>
  <si>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</si>
  <si>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</si>
  <si>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</si>
  <si>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</si>
  <si>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</si>
  <si>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</si>
  <si>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</si>
  <si>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</si>
  <si>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</si>
  <si>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</si>
  <si>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</si>
  <si>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</si>
  <si>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</si>
  <si>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</si>
  <si>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</si>
  <si>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</si>
  <si>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</si>
  <si>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</si>
  <si>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</si>
  <si>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</si>
  <si>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</si>
  <si>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</si>
  <si>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</si>
  <si>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</si>
  <si>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</si>
  <si>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</si>
  <si>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</si>
  <si>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</si>
  <si>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</si>
  <si>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</si>
  <si>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</si>
  <si>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</si>
  <si>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</si>
  <si>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</si>
  <si>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</si>
  <si>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</si>
  <si>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</si>
  <si>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</si>
  <si>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</si>
  <si>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</si>
  <si>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</si>
  <si>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</si>
  <si>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</si>
  <si>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</si>
  <si>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</si>
  <si>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</si>
  <si>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</si>
  <si>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</si>
  <si>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</si>
  <si>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</si>
  <si>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</si>
  <si>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</si>
  <si>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</si>
  <si>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</si>
  <si>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</si>
  <si>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</si>
  <si>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</si>
  <si>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</si>
  <si>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</si>
  <si>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</si>
  <si>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</si>
  <si>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</si>
  <si>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</si>
  <si>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</si>
  <si>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</si>
  <si>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</si>
  <si>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</si>
  <si>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</si>
  <si>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</si>
  <si>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</si>
  <si>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</si>
  <si>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</si>
  <si>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</si>
  <si>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</si>
  <si>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</si>
  <si>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</si>
  <si>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</si>
  <si>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</si>
  <si>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</si>
  <si>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</si>
  <si>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</si>
  <si>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</si>
  <si>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</si>
  <si>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</si>
  <si>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</si>
  <si>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</si>
  <si>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</si>
  <si>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</si>
  <si>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</si>
  <si>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</si>
  <si>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</si>
  <si>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</si>
  <si>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</si>
  <si>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</si>
  <si>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</si>
  <si>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</si>
  <si>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</si>
  <si>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</si>
  <si>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</si>
  <si>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</si>
  <si>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</si>
  <si>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</si>
  <si>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</si>
  <si>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</si>
  <si>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</si>
  <si>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</si>
  <si>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</si>
  <si>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</si>
  <si>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</si>
  <si>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</si>
  <si>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</si>
  <si>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</si>
  <si>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</si>
  <si>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</si>
  <si>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</si>
  <si>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</si>
  <si>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</si>
  <si>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</si>
  <si>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</si>
  <si>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</si>
  <si>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</si>
  <si>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</si>
  <si>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</si>
  <si>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</si>
  <si>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</si>
  <si>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</si>
  <si>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</si>
  <si>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</si>
  <si>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</si>
  <si>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</si>
  <si>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</si>
  <si>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</si>
  <si>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</si>
  <si>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</si>
  <si>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</si>
  <si>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</si>
  <si>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</si>
  <si>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</si>
  <si>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</si>
  <si>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</si>
  <si>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</si>
  <si>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</si>
  <si>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</si>
  <si>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</si>
  <si>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</si>
  <si>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</si>
  <si>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</si>
  <si>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</si>
  <si>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</si>
  <si>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</si>
  <si>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</si>
  <si>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</si>
  <si>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</si>
  <si>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</si>
  <si>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</si>
  <si>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</si>
  <si>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</si>
  <si>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</si>
  <si>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</si>
  <si>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</si>
  <si>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</si>
  <si>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</si>
  <si>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</si>
  <si>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</si>
  <si>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</si>
  <si>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</si>
  <si>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</si>
  <si>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</si>
  <si>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</si>
  <si>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</si>
  <si>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</si>
  <si>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</si>
  <si>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</si>
  <si>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</si>
  <si>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</si>
  <si>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</si>
  <si>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</si>
  <si>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</si>
  <si>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</si>
  <si>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</si>
  <si>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</si>
  <si>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</si>
  <si>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</si>
  <si>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</si>
  <si>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</si>
  <si>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</si>
  <si>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</si>
  <si>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</si>
  <si>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</si>
  <si>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</si>
  <si>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</si>
  <si>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</si>
  <si>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</si>
  <si>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</si>
  <si>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</si>
  <si>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</si>
  <si>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</si>
  <si>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</si>
  <si>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</si>
  <si>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</si>
  <si>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</si>
  <si>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</si>
  <si>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</si>
  <si>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</si>
  <si>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</si>
  <si>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</si>
  <si>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</si>
  <si>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</si>
  <si>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</si>
  <si>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</si>
  <si>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</si>
  <si>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</si>
  <si>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</si>
  <si>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</si>
  <si>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</si>
  <si>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</si>
  <si>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</si>
  <si>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</si>
  <si>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</si>
  <si>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</si>
  <si>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</si>
  <si>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</si>
  <si>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</si>
  <si>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</si>
  <si>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</si>
  <si>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</si>
  <si>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</si>
  <si>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</si>
  <si>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</si>
  <si>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</si>
  <si>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</si>
  <si>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</si>
  <si>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</si>
  <si>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</si>
  <si>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</si>
  <si>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</si>
  <si>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</si>
  <si>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</si>
  <si>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</si>
  <si>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</si>
  <si>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</si>
  <si>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</si>
  <si>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</si>
  <si>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</si>
  <si>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</si>
  <si>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</si>
  <si>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</si>
  <si>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</si>
  <si>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</si>
  <si>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</si>
  <si>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</si>
  <si>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</si>
  <si>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</si>
  <si>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</si>
  <si>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</si>
  <si>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</si>
  <si>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</si>
  <si>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</si>
  <si>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</si>
  <si>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</si>
  <si>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</si>
  <si>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</si>
  <si>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</si>
  <si>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</si>
  <si>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</si>
  <si>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</si>
  <si>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</si>
  <si>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</si>
  <si>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</si>
  <si>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</si>
  <si>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</si>
  <si>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</si>
  <si>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</si>
  <si>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</si>
  <si>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</si>
  <si>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</si>
  <si>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</si>
  <si>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</si>
  <si>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</si>
  <si>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</si>
  <si>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</si>
  <si>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</si>
  <si>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</si>
  <si>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</si>
  <si>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</si>
  <si>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</si>
  <si>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</si>
  <si>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</si>
  <si>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</si>
  <si>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</si>
  <si>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</si>
  <si>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</si>
  <si>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</si>
  <si>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</si>
  <si>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</si>
  <si>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</si>
  <si>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</si>
  <si>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</si>
  <si>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</si>
  <si>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</si>
  <si>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</si>
  <si>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</si>
  <si>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</si>
  <si>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</si>
  <si>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</si>
  <si>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</si>
  <si>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</si>
  <si>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</si>
  <si>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</si>
  <si>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</si>
  <si>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</si>
  <si>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</si>
  <si>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</si>
  <si>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</si>
  <si>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</si>
  <si>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</si>
  <si>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</si>
  <si>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</si>
  <si>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</si>
  <si>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</si>
  <si>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</si>
  <si>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</si>
  <si>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</si>
  <si>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</si>
  <si>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</si>
  <si>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</si>
  <si>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</si>
  <si>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</si>
  <si>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</si>
  <si>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</si>
  <si>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</si>
  <si>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</si>
  <si>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</si>
  <si>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</si>
  <si>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</si>
  <si>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</si>
  <si>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</si>
  <si>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</si>
  <si>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</si>
  <si>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</si>
  <si>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</si>
  <si>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</si>
  <si>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</si>
  <si>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</si>
  <si>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</si>
  <si>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</si>
  <si>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</si>
  <si>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</si>
  <si>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</si>
  <si>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</si>
  <si>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</si>
  <si>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</si>
  <si>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</si>
  <si>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</si>
  <si>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</si>
  <si>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</si>
  <si>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</si>
  <si>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</si>
  <si>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</si>
  <si>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</si>
  <si>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</si>
  <si>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</si>
  <si>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</si>
  <si>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</si>
  <si>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</si>
  <si>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</si>
  <si>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</si>
  <si>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</si>
  <si>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</si>
  <si>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</si>
  <si>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</si>
  <si>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</si>
  <si>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</si>
  <si>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</si>
  <si>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</si>
  <si>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</si>
  <si>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</si>
  <si>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</si>
  <si>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</si>
  <si>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</si>
  <si>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</si>
  <si>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</si>
  <si>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</si>
  <si>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</si>
  <si>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</si>
  <si>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</si>
  <si>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</si>
  <si>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</si>
  <si>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</si>
  <si>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</si>
  <si>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</si>
  <si>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</si>
  <si>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</si>
  <si>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</si>
  <si>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</si>
  <si>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</si>
  <si>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</si>
  <si>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</si>
  <si>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</si>
  <si>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</si>
  <si>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</si>
  <si>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</si>
  <si>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</si>
  <si>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</si>
  <si>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</si>
  <si>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</si>
  <si>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</si>
  <si>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</si>
  <si>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</si>
  <si>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</si>
  <si>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</si>
  <si>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</si>
  <si>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</si>
  <si>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</si>
  <si>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</si>
  <si>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</si>
  <si>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</si>
  <si>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</si>
  <si>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</si>
  <si>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</si>
  <si>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</si>
  <si>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</si>
  <si>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</si>
  <si>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</si>
  <si>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</si>
  <si>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</si>
  <si>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</si>
  <si>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</si>
  <si>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</si>
  <si>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</si>
  <si>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</si>
  <si>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</si>
  <si>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</si>
  <si>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</si>
  <si>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</si>
  <si>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</si>
  <si>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</si>
  <si>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</si>
  <si>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</si>
  <si>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</si>
  <si>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</si>
  <si>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</si>
  <si>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</si>
  <si>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</si>
  <si>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</si>
  <si>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</si>
  <si>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</si>
  <si>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</si>
  <si>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</si>
  <si>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</si>
  <si>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</si>
  <si>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</si>
  <si>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</si>
  <si>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</si>
  <si>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</si>
  <si>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</si>
  <si>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</si>
  <si>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</si>
  <si>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</si>
  <si>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</si>
  <si>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</si>
  <si>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</si>
  <si>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</si>
  <si>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</si>
  <si>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</si>
  <si>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</si>
  <si>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</si>
  <si>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</si>
  <si>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</si>
  <si>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</si>
  <si>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</si>
  <si>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</si>
  <si>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</si>
  <si>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</si>
  <si>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</si>
  <si>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</si>
  <si>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</si>
  <si>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</si>
  <si>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</si>
  <si>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</si>
  <si>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</si>
  <si>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</si>
  <si>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</si>
  <si>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</si>
  <si>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</si>
  <si>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</si>
  <si>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</si>
  <si>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</si>
  <si>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</si>
  <si>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</si>
  <si>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</si>
  <si>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</si>
  <si>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</si>
  <si>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</si>
  <si>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</si>
  <si>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</si>
  <si>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</si>
  <si>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</si>
  <si>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</si>
  <si>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</si>
  <si>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</si>
  <si>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</si>
  <si>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</si>
  <si>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</si>
  <si>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</si>
  <si>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</si>
  <si>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</si>
  <si>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</si>
  <si>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</si>
  <si>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</si>
  <si>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</si>
  <si>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</si>
  <si>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</si>
  <si>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</si>
  <si>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</si>
  <si>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</si>
  <si>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</si>
  <si>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</si>
  <si>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</si>
  <si>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</si>
  <si>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</si>
  <si>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</si>
  <si>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</si>
  <si>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</si>
  <si>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</si>
  <si>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</si>
  <si>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</si>
  <si>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</si>
  <si>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</si>
  <si>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</si>
  <si>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</si>
  <si>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</si>
  <si>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</si>
  <si>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</si>
  <si>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</si>
  <si>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</si>
  <si>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</si>
  <si>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</si>
  <si>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</si>
  <si>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</si>
  <si>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</si>
  <si>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</si>
  <si>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</si>
  <si>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</si>
  <si>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</si>
  <si>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</si>
  <si>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</si>
  <si>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</si>
  <si>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</si>
  <si>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</si>
  <si>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</si>
  <si>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</si>
  <si>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</si>
  <si>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</si>
  <si>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</si>
  <si>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</si>
  <si>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</si>
  <si>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</si>
  <si>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</si>
  <si>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</si>
  <si>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</si>
  <si>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</si>
  <si>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</si>
  <si>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</si>
  <si>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</si>
  <si>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</si>
  <si>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</si>
  <si>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</si>
  <si>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</si>
  <si>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</si>
  <si>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</si>
  <si>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</si>
  <si>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</si>
  <si>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</si>
  <si>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</si>
  <si>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</si>
  <si>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</si>
  <si>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</si>
  <si>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</si>
  <si>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</si>
  <si>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</si>
  <si>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</si>
  <si>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</si>
  <si>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</si>
  <si>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</si>
  <si>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</si>
  <si>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</si>
  <si>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</si>
  <si>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</si>
  <si>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</si>
  <si>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</si>
  <si>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</si>
  <si>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</si>
  <si>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</si>
  <si>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</si>
  <si>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</si>
  <si>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</si>
  <si>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</si>
  <si>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</si>
  <si>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</si>
  <si>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</si>
  <si>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</si>
  <si>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</si>
  <si>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</si>
  <si>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</si>
  <si>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</si>
  <si>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</si>
  <si>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</si>
  <si>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</si>
  <si>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</si>
  <si>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</si>
  <si>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</si>
  <si>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</si>
  <si>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</si>
  <si>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</si>
  <si>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</si>
  <si>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</si>
  <si>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</si>
  <si>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</si>
  <si>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</si>
  <si>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</si>
  <si>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</si>
  <si>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</si>
  <si>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</si>
  <si>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</si>
  <si>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</si>
  <si>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</si>
  <si>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</si>
  <si>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</si>
  <si>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</si>
  <si>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</si>
  <si>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</si>
  <si>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</si>
  <si>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</si>
  <si>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</si>
  <si>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</si>
  <si>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</si>
  <si>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</si>
  <si>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</si>
  <si>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</si>
  <si>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</si>
  <si>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</si>
  <si>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</si>
  <si>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</si>
  <si>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</si>
  <si>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</si>
  <si>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</si>
  <si>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</si>
  <si>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</si>
  <si>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</si>
  <si>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</si>
  <si>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</si>
  <si>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</si>
  <si>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</si>
  <si>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</si>
  <si>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</si>
  <si>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</si>
  <si>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</si>
  <si>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</si>
  <si>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</si>
  <si>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</si>
  <si>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</si>
  <si>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</si>
  <si>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</si>
  <si>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</si>
  <si>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</si>
  <si>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</si>
  <si>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</si>
  <si>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</si>
  <si>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</si>
  <si>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</si>
  <si>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</si>
  <si>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</si>
  <si>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</si>
  <si>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</si>
  <si>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</si>
  <si>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</si>
  <si>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</si>
  <si>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</si>
  <si>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</si>
  <si>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</si>
  <si>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</si>
  <si>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</si>
  <si>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</si>
  <si>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</si>
  <si>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</si>
  <si>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</si>
  <si>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</si>
  <si>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</si>
  <si>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</si>
  <si>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</si>
  <si>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</si>
  <si>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</si>
  <si>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</si>
  <si>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</si>
  <si>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</si>
  <si>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</si>
  <si>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</si>
  <si>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</si>
  <si>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</si>
  <si>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</si>
  <si>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</si>
  <si>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</si>
  <si>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</si>
  <si>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</si>
  <si>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</si>
  <si>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</si>
  <si>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</si>
  <si>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</si>
  <si>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</si>
  <si>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</si>
  <si>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</si>
  <si>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</si>
  <si>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</si>
  <si>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</si>
  <si>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</si>
  <si>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</si>
  <si>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</si>
  <si>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</si>
  <si>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</si>
  <si>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</si>
  <si>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</si>
  <si>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</si>
  <si>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</si>
  <si>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</si>
  <si>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</si>
  <si>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</si>
  <si>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</si>
  <si>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</si>
  <si>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</si>
  <si>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</si>
  <si>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</si>
  <si>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</si>
  <si>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</si>
  <si>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</si>
  <si>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</si>
  <si>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</si>
  <si>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</si>
  <si>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</si>
  <si>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</si>
  <si>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</si>
  <si>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</si>
  <si>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</si>
  <si>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</si>
  <si>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</si>
  <si>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</si>
  <si>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</si>
  <si>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</si>
  <si>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</si>
  <si>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</si>
  <si>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</si>
  <si>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</si>
  <si>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</si>
  <si>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</si>
  <si>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</si>
  <si>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</si>
  <si>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</si>
  <si>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</si>
  <si>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</si>
  <si>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</si>
  <si>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</si>
  <si>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</si>
  <si>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</si>
  <si>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</si>
  <si>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</si>
  <si>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</si>
  <si>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</si>
  <si>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</si>
  <si>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</si>
  <si>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</si>
  <si>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</si>
  <si>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</si>
  <si>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</si>
  <si>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</si>
  <si>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</si>
  <si>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</si>
  <si>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</si>
  <si>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</si>
  <si>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</si>
  <si>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</si>
  <si>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</si>
  <si>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</si>
  <si>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</si>
  <si>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</si>
  <si>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</si>
  <si>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</si>
  <si>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</si>
  <si>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</si>
  <si>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</si>
  <si>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</si>
  <si>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</si>
  <si>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</si>
  <si>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</si>
  <si>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</si>
  <si>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</si>
  <si>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</si>
  <si>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</si>
  <si>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</si>
  <si>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</si>
  <si>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</si>
  <si>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</si>
  <si>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</si>
  <si>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</si>
  <si>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</si>
  <si>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</si>
  <si>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</si>
  <si>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</si>
  <si>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</si>
  <si>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</si>
  <si>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</si>
  <si>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</si>
  <si>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</si>
  <si>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</si>
  <si>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</si>
  <si>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</si>
  <si>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</si>
  <si>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</si>
  <si>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</si>
  <si>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</si>
  <si>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</si>
  <si>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</si>
  <si>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</si>
  <si>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</si>
  <si>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</si>
  <si>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</si>
  <si>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</si>
  <si>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</si>
  <si>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</si>
  <si>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</si>
  <si>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</si>
  <si>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</si>
  <si>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</si>
  <si>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</si>
  <si>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</si>
  <si>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</si>
  <si>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</si>
  <si>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</si>
  <si>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</si>
  <si>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</si>
  <si>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</si>
  <si>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</si>
  <si>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</si>
  <si>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</si>
  <si>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</si>
  <si>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</si>
  <si>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</si>
  <si>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</si>
  <si>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</si>
  <si>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</si>
  <si>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</si>
  <si>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</si>
  <si>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</si>
  <si>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</si>
  <si>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</si>
  <si>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</si>
  <si>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</si>
  <si>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</si>
  <si>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</si>
  <si>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</si>
  <si>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</si>
  <si>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</si>
  <si>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</si>
  <si>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</si>
  <si>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</si>
  <si>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</si>
  <si>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</si>
  <si>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</si>
  <si>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</si>
  <si>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</si>
  <si>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</si>
  <si>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</si>
  <si>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</si>
  <si>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</si>
  <si>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</si>
  <si>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</si>
  <si>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</si>
  <si>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</si>
  <si>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</si>
  <si>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</si>
  <si>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</si>
  <si>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</si>
  <si>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</si>
  <si>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</si>
  <si>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</si>
  <si>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</si>
  <si>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</si>
  <si>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</si>
  <si>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</si>
  <si>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</si>
  <si>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</si>
  <si>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</si>
  <si>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</si>
  <si>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</si>
  <si>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</si>
  <si>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</si>
  <si>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</si>
  <si>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</si>
  <si>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</si>
  <si>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</si>
  <si>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</si>
  <si>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</si>
  <si>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</si>
  <si>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</si>
  <si>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</si>
  <si>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</si>
  <si>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</si>
  <si>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</si>
  <si>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</si>
  <si>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</si>
  <si>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</si>
  <si>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</si>
  <si>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</si>
  <si>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</si>
  <si>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</si>
  <si>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</si>
  <si>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</si>
  <si>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</si>
  <si>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</si>
  <si>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</si>
  <si>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</si>
  <si>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</si>
  <si>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</si>
  <si>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</si>
  <si>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</si>
  <si>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</si>
  <si>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</si>
  <si>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</si>
  <si>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</si>
  <si>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</si>
  <si>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</si>
  <si>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</si>
  <si>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</si>
  <si>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</si>
  <si>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</si>
  <si>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</si>
  <si>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</si>
  <si>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</si>
  <si>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</si>
  <si>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</si>
  <si>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</si>
  <si>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</si>
  <si>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</si>
  <si>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</si>
  <si>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</si>
  <si>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</si>
  <si>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</si>
  <si>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</si>
  <si>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</si>
  <si>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</si>
  <si>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</si>
  <si>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</si>
  <si>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</si>
  <si>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</si>
  <si>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</si>
  <si>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</si>
  <si>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</si>
  <si>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</si>
  <si>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</si>
  <si>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</si>
  <si>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</si>
  <si>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</si>
  <si>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</si>
  <si>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</si>
  <si>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</si>
  <si>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</si>
  <si>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</si>
  <si>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</si>
  <si>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</si>
  <si>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</si>
  <si>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</si>
  <si>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</si>
  <si>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</si>
  <si>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</si>
  <si>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</si>
  <si>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</si>
  <si>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</si>
  <si>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</si>
  <si>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</si>
  <si>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</si>
  <si>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</si>
  <si>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</si>
  <si>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</si>
  <si>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</si>
  <si>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</si>
  <si>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</si>
  <si>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</si>
  <si>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</si>
  <si>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</si>
  <si>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</si>
  <si>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</si>
  <si>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</si>
  <si>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</si>
  <si>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</si>
  <si>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</si>
  <si>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</si>
  <si>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</si>
  <si>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</si>
  <si>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</si>
  <si>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</si>
  <si>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</si>
  <si>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</si>
  <si>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</si>
  <si>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</si>
  <si>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</si>
  <si>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</si>
  <si>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</si>
  <si>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</si>
  <si>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</si>
  <si>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</si>
  <si>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</si>
  <si>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</si>
  <si>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</si>
  <si>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</si>
  <si>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</si>
  <si>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</si>
  <si>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</si>
  <si>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</si>
  <si>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</si>
  <si>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</si>
  <si>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</si>
  <si>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</si>
  <si>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</si>
  <si>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</si>
  <si>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</si>
  <si>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</si>
  <si>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</si>
  <si>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</si>
  <si>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</si>
  <si>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</si>
  <si>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</si>
  <si>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</si>
  <si>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</si>
  <si>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</si>
  <si>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</si>
  <si>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</si>
  <si>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</si>
  <si>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</si>
  <si>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</si>
  <si>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</si>
  <si>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</si>
  <si>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</si>
  <si>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</si>
  <si>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</si>
  <si>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</si>
  <si>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</si>
  <si>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</si>
  <si>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</si>
  <si>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</si>
  <si>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</si>
  <si>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</si>
  <si>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</si>
  <si>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</si>
  <si>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</si>
  <si>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</si>
  <si>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</si>
  <si>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</si>
  <si>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</si>
  <si>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</si>
  <si>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</si>
  <si>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</si>
  <si>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</si>
  <si>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</si>
  <si>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</si>
  <si>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</si>
  <si>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</si>
  <si>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</si>
  <si>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</si>
  <si>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</si>
  <si>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</si>
  <si>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</si>
  <si>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</si>
  <si>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</si>
  <si>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</si>
  <si>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</si>
  <si>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</si>
  <si>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</si>
  <si>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</si>
  <si>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</si>
  <si>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</si>
  <si>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</si>
  <si>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</si>
  <si>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</si>
  <si>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</si>
  <si>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</si>
  <si>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</si>
  <si>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</si>
  <si>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</si>
  <si>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</si>
  <si>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</si>
  <si>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</si>
  <si>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</si>
  <si>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</si>
  <si>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</si>
  <si>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</si>
  <si>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</si>
  <si>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</si>
  <si>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</si>
  <si>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</si>
  <si>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</si>
  <si>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</si>
  <si>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</si>
  <si>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</si>
  <si>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</si>
  <si>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</si>
  <si>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</si>
  <si>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</si>
  <si>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</si>
  <si>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</si>
  <si>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</si>
  <si>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</si>
  <si>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</si>
  <si>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</si>
  <si>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</si>
  <si>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</si>
  <si>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</si>
  <si>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</si>
  <si>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</si>
  <si>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</si>
  <si>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</si>
  <si>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</si>
  <si>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</si>
  <si>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</si>
  <si>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</si>
  <si>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</si>
  <si>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</si>
  <si>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</si>
  <si>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</si>
  <si>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</si>
  <si>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</si>
  <si>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</si>
  <si>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</si>
  <si>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</si>
  <si>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</si>
  <si>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</si>
  <si>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</si>
  <si>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</si>
  <si>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</si>
  <si>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</si>
  <si>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</si>
  <si>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</si>
  <si>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</si>
  <si>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</si>
  <si>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</si>
  <si>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</si>
  <si>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</si>
  <si>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</si>
  <si>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</si>
  <si>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</si>
  <si>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</si>
  <si>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</si>
  <si>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</si>
  <si>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</si>
  <si>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</si>
  <si>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</si>
  <si>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</si>
  <si>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</si>
  <si>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</si>
  <si>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</si>
  <si>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</si>
  <si>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</si>
  <si>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</si>
  <si>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</si>
  <si>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</si>
  <si>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</si>
  <si>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</si>
  <si>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</si>
  <si>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</si>
  <si>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</si>
  <si>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</si>
  <si>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</si>
  <si>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</si>
  <si>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</si>
  <si>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</si>
  <si>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</si>
  <si>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</si>
  <si>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</si>
  <si>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</si>
  <si>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</si>
  <si>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</si>
  <si>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</si>
  <si>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</si>
  <si>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</si>
  <si>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</si>
  <si>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</si>
  <si>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</si>
  <si>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</si>
  <si>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</si>
  <si>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</si>
  <si>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</si>
  <si>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</si>
  <si>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</si>
  <si>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</si>
  <si>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</si>
  <si>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</si>
  <si>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</si>
  <si>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</si>
  <si>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</si>
  <si>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</si>
  <si>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</si>
  <si>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</si>
  <si>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</si>
  <si>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</si>
  <si>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</si>
  <si>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</si>
  <si>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</si>
  <si>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</si>
  <si>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</si>
  <si>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</si>
  <si>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</si>
  <si>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</si>
  <si>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</si>
  <si>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</si>
  <si>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</si>
  <si>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</si>
  <si>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</si>
  <si>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</si>
  <si>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</si>
  <si>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</si>
  <si>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</si>
  <si>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</si>
  <si>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</si>
  <si>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</si>
  <si>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</si>
  <si>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</si>
  <si>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</si>
  <si>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</si>
  <si>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</si>
  <si>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</si>
  <si>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</si>
  <si>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</si>
  <si>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</si>
  <si>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</si>
  <si>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</si>
  <si>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</si>
  <si>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</si>
  <si>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</si>
  <si>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</si>
  <si>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</si>
  <si>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</si>
  <si>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</si>
  <si>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</si>
  <si>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</si>
  <si>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</si>
  <si>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</si>
  <si>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</si>
  <si>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</si>
  <si>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</si>
  <si>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</si>
  <si>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</si>
  <si>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</si>
  <si>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</si>
  <si>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</si>
  <si>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</si>
  <si>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</si>
  <si>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</si>
  <si>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</si>
  <si>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</si>
  <si>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</si>
  <si>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</si>
  <si>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</si>
  <si>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</si>
  <si>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</si>
  <si>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</si>
  <si>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</si>
  <si>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</si>
  <si>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</si>
  <si>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</si>
  <si>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</si>
  <si>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</si>
  <si>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</si>
  <si>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</si>
  <si>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</si>
  <si>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</si>
  <si>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</si>
  <si>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</si>
  <si>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</si>
  <si>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</si>
  <si>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</si>
  <si>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</si>
  <si>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</si>
  <si>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</si>
  <si>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</si>
  <si>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</si>
  <si>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</si>
  <si>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</si>
  <si>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</si>
  <si>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</si>
  <si>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</si>
  <si>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</si>
  <si>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</si>
  <si>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</si>
  <si>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</si>
  <si>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</si>
  <si>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</si>
  <si>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</si>
  <si>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</si>
  <si>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</si>
  <si>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</si>
  <si>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</si>
  <si>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</si>
  <si>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</si>
  <si>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</si>
  <si>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</si>
  <si>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</si>
  <si>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</si>
  <si>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</si>
  <si>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</si>
  <si>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</si>
  <si>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</si>
  <si>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</si>
  <si>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</si>
  <si>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</si>
  <si>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</si>
  <si>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</si>
  <si>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</si>
  <si>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</si>
  <si>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</si>
  <si>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</si>
  <si>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</si>
  <si>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</si>
  <si>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</si>
  <si>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</si>
  <si>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</si>
  <si>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</si>
  <si>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</si>
  <si>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</si>
  <si>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</si>
  <si>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</si>
  <si>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</si>
  <si>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</si>
  <si>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</si>
  <si>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</si>
  <si>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</si>
  <si>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</si>
  <si>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</si>
  <si>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</si>
  <si>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</si>
  <si>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</si>
  <si>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</si>
  <si>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</si>
  <si>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</si>
  <si>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</si>
  <si>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</si>
  <si>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</si>
  <si>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</si>
  <si>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</si>
  <si>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</si>
  <si>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</si>
  <si>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</si>
  <si>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</si>
  <si>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</si>
  <si>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</si>
  <si>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</si>
  <si>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</si>
  <si>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</si>
  <si>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</si>
  <si>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</si>
  <si>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</si>
  <si>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</si>
  <si>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</si>
  <si>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</si>
  <si>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</si>
  <si>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</si>
  <si>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</si>
  <si>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</si>
  <si>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</si>
  <si>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</si>
  <si>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</si>
  <si>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</si>
  <si>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</si>
  <si>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</si>
  <si>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</si>
  <si>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</si>
  <si>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</si>
  <si>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</si>
  <si>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</si>
  <si>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</si>
  <si>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</si>
  <si>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</si>
  <si>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</si>
  <si>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</si>
  <si>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</si>
  <si>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</si>
  <si>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</si>
  <si>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</si>
  <si>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</si>
  <si>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</si>
  <si>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</si>
  <si>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</si>
  <si>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</si>
  <si>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</si>
  <si>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</si>
  <si>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</si>
  <si>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</si>
  <si>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</si>
  <si>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</si>
  <si>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</si>
  <si>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</si>
  <si>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</si>
  <si>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</si>
  <si>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</si>
  <si>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</si>
  <si>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</si>
  <si>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</si>
  <si>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</si>
  <si>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</si>
  <si>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</si>
  <si>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</si>
  <si>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</si>
  <si>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</si>
  <si>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</si>
  <si>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</si>
  <si>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</si>
  <si>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</si>
  <si>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</si>
  <si>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</si>
  <si>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</si>
  <si>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</si>
  <si>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</si>
  <si>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</si>
  <si>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</si>
  <si>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</si>
  <si>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</si>
  <si>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</si>
  <si>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</si>
  <si>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</si>
  <si>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</si>
  <si>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</si>
  <si>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</si>
  <si>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</si>
  <si>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</si>
  <si>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</si>
  <si>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</si>
  <si>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</si>
  <si>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</si>
  <si>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</si>
  <si>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</si>
  <si>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</si>
  <si>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</si>
  <si>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</si>
  <si>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</si>
  <si>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</si>
  <si>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</si>
  <si>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</si>
  <si>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</si>
  <si>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</si>
  <si>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</si>
  <si>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</si>
  <si>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</si>
  <si>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</si>
  <si>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</si>
  <si>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</si>
  <si>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</si>
  <si>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</si>
  <si>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</si>
  <si>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</si>
  <si>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</si>
  <si>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</si>
  <si>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</si>
  <si>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</si>
  <si>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</si>
  <si>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</si>
  <si>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</si>
  <si>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</si>
  <si>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</si>
  <si>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</si>
  <si>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</si>
  <si>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</si>
  <si>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</si>
  <si>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</si>
  <si>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</si>
  <si>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</si>
  <si>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</si>
  <si>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</si>
  <si>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</si>
  <si>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</si>
  <si>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</si>
  <si>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</si>
  <si>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</si>
  <si>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</si>
  <si>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</si>
  <si>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</si>
  <si>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</si>
  <si>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</si>
  <si>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</si>
  <si>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</si>
  <si>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</si>
  <si>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</si>
  <si>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</si>
  <si>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</si>
  <si>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</si>
  <si>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</si>
  <si>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</si>
  <si>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</si>
  <si>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</si>
  <si>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</si>
  <si>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</si>
  <si>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</si>
  <si>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</si>
  <si>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</si>
  <si>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</si>
  <si>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</si>
  <si>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</si>
  <si>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</si>
  <si>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</si>
  <si>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</si>
  <si>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</si>
  <si>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</si>
  <si>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</si>
  <si>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</si>
  <si>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</si>
  <si>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</si>
  <si>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</si>
  <si>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</si>
  <si>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</si>
  <si>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</si>
  <si>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</si>
  <si>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</si>
  <si>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</si>
  <si>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</si>
  <si>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</si>
  <si>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</si>
  <si>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</si>
  <si>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</si>
  <si>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</si>
  <si>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</si>
  <si>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</si>
  <si>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</si>
  <si>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</si>
  <si>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</si>
  <si>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</si>
  <si>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</si>
  <si>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</si>
  <si>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</si>
  <si>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</si>
  <si>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</si>
  <si>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</si>
  <si>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</si>
  <si>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</si>
  <si>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</si>
  <si>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</si>
  <si>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</si>
  <si>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</si>
  <si>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</si>
  <si>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</si>
  <si>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</si>
  <si>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</si>
  <si>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</si>
  <si>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</si>
  <si>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</si>
  <si>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</si>
  <si>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</si>
  <si>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</si>
  <si>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</si>
  <si>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</si>
  <si>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</si>
  <si>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</si>
  <si>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</si>
  <si>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</si>
  <si>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</si>
  <si>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</si>
  <si>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</si>
  <si>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</si>
  <si>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</si>
  <si>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</si>
  <si>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</si>
  <si>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</si>
  <si>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</si>
  <si>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</si>
  <si>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</si>
  <si>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</si>
  <si>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</si>
  <si>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</si>
  <si>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</si>
  <si>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</si>
  <si>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</si>
  <si>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</si>
  <si>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</si>
  <si>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</si>
  <si>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</si>
  <si>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</si>
  <si>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</si>
  <si>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</si>
  <si>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</si>
  <si>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</si>
  <si>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</si>
  <si>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</si>
  <si>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</si>
  <si>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</si>
  <si>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</si>
  <si>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</si>
  <si>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</si>
  <si>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</si>
  <si>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</si>
  <si>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</si>
  <si>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</si>
  <si>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</si>
  <si>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</si>
  <si>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</si>
  <si>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</si>
  <si>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</si>
  <si>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</si>
  <si>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</si>
  <si>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</si>
  <si>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</si>
  <si>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</si>
  <si>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</si>
  <si>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</si>
  <si>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</si>
  <si>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</si>
  <si>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</si>
  <si>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</si>
  <si>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</si>
  <si>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</si>
  <si>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</si>
  <si>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</si>
  <si>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</si>
  <si>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</si>
  <si>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</si>
  <si>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</si>
  <si>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</si>
  <si>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</si>
  <si>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</si>
  <si>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</si>
  <si>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</si>
  <si>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</si>
  <si>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</si>
  <si>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</si>
  <si>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</si>
  <si>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</si>
  <si>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</si>
  <si>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</si>
  <si>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</si>
  <si>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</si>
  <si>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</si>
  <si>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</si>
  <si>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</si>
  <si>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</si>
  <si>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</si>
  <si>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</si>
  <si>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</si>
  <si>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</si>
  <si>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</si>
  <si>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</si>
  <si>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</si>
  <si>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</si>
  <si>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</si>
  <si>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</si>
  <si>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</si>
  <si>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</si>
  <si>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</si>
  <si>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</si>
  <si>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</si>
  <si>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</si>
  <si>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</si>
  <si>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</si>
  <si>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</si>
  <si>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</si>
  <si>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</si>
  <si>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</si>
  <si>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</si>
  <si>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</si>
  <si>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</si>
  <si>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</si>
  <si>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</si>
  <si>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</si>
  <si>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</si>
  <si>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</si>
  <si>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</si>
  <si>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</si>
  <si>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</si>
  <si>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</si>
  <si>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</si>
  <si>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</si>
  <si>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</si>
  <si>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</si>
  <si>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</si>
  <si>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</si>
  <si>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</si>
  <si>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</si>
  <si>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</si>
  <si>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</si>
  <si>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</si>
  <si>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</si>
  <si>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</si>
  <si>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</si>
  <si>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</si>
  <si>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</si>
  <si>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</si>
  <si>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</si>
  <si>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</si>
  <si>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</si>
  <si>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</si>
  <si>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</si>
  <si>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</si>
  <si>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</si>
  <si>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</si>
  <si>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</si>
  <si>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</si>
  <si>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</si>
  <si>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</si>
  <si>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</si>
  <si>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</si>
  <si>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</si>
  <si>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</si>
  <si>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</si>
  <si>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</si>
  <si>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</si>
  <si>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</si>
  <si>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</si>
  <si>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</si>
  <si>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</si>
  <si>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</si>
  <si>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</si>
  <si>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</si>
  <si>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</si>
  <si>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</si>
  <si>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</si>
  <si>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</si>
  <si>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</si>
  <si>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</si>
  <si>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</si>
  <si>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</si>
  <si>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</si>
  <si>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</si>
  <si>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</si>
  <si>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</si>
  <si>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</si>
  <si>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</si>
  <si>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</si>
  <si>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</si>
  <si>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</si>
  <si>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</si>
  <si>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</si>
  <si>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</si>
  <si>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</si>
  <si>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</si>
  <si>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</si>
  <si>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</si>
  <si>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</si>
  <si>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</si>
  <si>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</si>
  <si>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</si>
  <si>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</si>
  <si>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</si>
  <si>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</si>
  <si>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</si>
  <si>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</si>
  <si>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</si>
  <si>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</si>
  <si>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</si>
  <si>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</si>
  <si>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</si>
  <si>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</si>
  <si>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</si>
  <si>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</si>
  <si>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</si>
  <si>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</si>
  <si>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</si>
  <si>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</si>
  <si>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</si>
  <si>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</si>
  <si>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</si>
  <si>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</si>
  <si>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</si>
  <si>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</si>
  <si>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</si>
  <si>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</si>
  <si>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</si>
  <si>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</si>
  <si>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</si>
  <si>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</si>
  <si>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</si>
  <si>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</si>
  <si>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</si>
  <si>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</si>
  <si>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</si>
  <si>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</si>
  <si>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</si>
  <si>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</si>
  <si>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</si>
  <si>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</si>
  <si>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</si>
  <si>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</si>
  <si>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</si>
  <si>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</si>
  <si>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</si>
  <si>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</si>
  <si>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</si>
  <si>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</si>
  <si>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</si>
  <si>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</si>
  <si>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</si>
  <si>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</si>
  <si>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</si>
  <si>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</si>
  <si>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</si>
  <si>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</si>
  <si>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</si>
  <si>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</si>
  <si>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</si>
  <si>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</si>
  <si>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</si>
  <si>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</si>
  <si>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</si>
  <si>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</si>
  <si>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</si>
  <si>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</si>
  <si>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</si>
  <si>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</si>
  <si>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</si>
  <si>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</si>
  <si>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</si>
  <si>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</si>
  <si>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</si>
  <si>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</si>
  <si>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</si>
  <si>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</si>
  <si>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</si>
  <si>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</si>
  <si>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</si>
  <si>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</si>
  <si>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</si>
  <si>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</si>
  <si>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</si>
  <si>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</si>
  <si>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</si>
  <si>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</si>
  <si>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</si>
  <si>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</si>
  <si>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</si>
  <si>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</si>
  <si>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</si>
  <si>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</si>
  <si>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</si>
  <si>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</si>
  <si>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</si>
  <si>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</si>
  <si>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</si>
  <si>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</si>
  <si>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</si>
  <si>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</si>
  <si>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</si>
  <si>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</si>
  <si>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</si>
  <si>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</si>
  <si>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</si>
  <si>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</si>
  <si>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</si>
  <si>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</si>
  <si>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</si>
  <si>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</si>
  <si>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</si>
  <si>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</si>
  <si>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</si>
  <si>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</si>
  <si>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</si>
  <si>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</si>
  <si>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</si>
  <si>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</si>
  <si>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</si>
  <si>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</si>
  <si>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</si>
  <si>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</si>
  <si>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</si>
  <si>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</si>
  <si>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</si>
  <si>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</si>
  <si>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</si>
  <si>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</si>
  <si>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</si>
  <si>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</si>
  <si>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</si>
  <si>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</si>
  <si>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</si>
  <si>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</si>
  <si>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</si>
  <si>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</si>
  <si>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</si>
  <si>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</si>
  <si>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</si>
  <si>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</si>
  <si>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</si>
  <si>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</si>
  <si>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</si>
  <si>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</si>
  <si>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</si>
  <si>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</si>
  <si>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</si>
  <si>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</si>
  <si>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</si>
  <si>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</si>
  <si>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</si>
  <si>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</si>
  <si>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</si>
  <si>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</si>
  <si>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</si>
  <si>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</si>
  <si>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</si>
  <si>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</si>
  <si>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</si>
  <si>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</si>
  <si>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</si>
  <si>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</si>
  <si>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</si>
  <si>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</si>
  <si>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</si>
  <si>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</si>
  <si>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</si>
  <si>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</si>
  <si>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</si>
  <si>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</si>
  <si>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</si>
  <si>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</si>
  <si>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</si>
  <si>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</si>
  <si>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</si>
  <si>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</si>
  <si>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</si>
  <si>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</si>
  <si>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</si>
  <si>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</si>
  <si>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</si>
  <si>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</si>
  <si>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</si>
  <si>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</si>
  <si>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</si>
  <si>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</si>
  <si>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</si>
  <si>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</si>
  <si>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</si>
  <si>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</si>
  <si>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</si>
  <si>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</si>
  <si>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</si>
  <si>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</si>
  <si>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</si>
  <si>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</si>
  <si>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</si>
  <si>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</si>
  <si>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</si>
  <si>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</si>
  <si>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</si>
  <si>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</si>
  <si>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</si>
  <si>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</si>
  <si>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</si>
  <si>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</si>
  <si>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</si>
  <si>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</si>
  <si>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</si>
  <si>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</si>
  <si>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</si>
  <si>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</si>
  <si>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</si>
  <si>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</si>
  <si>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</si>
  <si>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</si>
  <si>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</si>
  <si>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</si>
  <si>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</si>
  <si>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</si>
  <si>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</si>
  <si>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</si>
  <si>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</si>
  <si>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</si>
  <si>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</si>
  <si>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</si>
  <si>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</si>
  <si>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</si>
  <si>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</si>
  <si>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</si>
  <si>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</si>
  <si>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</si>
  <si>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</si>
  <si>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</si>
  <si>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</si>
  <si>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</si>
  <si>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</si>
  <si>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</si>
  <si>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</si>
  <si>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</si>
  <si>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</si>
  <si>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</si>
  <si>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</si>
  <si>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</si>
  <si>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</si>
  <si>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</si>
  <si>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</si>
  <si>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</si>
  <si>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</si>
  <si>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</si>
  <si>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</si>
  <si>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</si>
  <si>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</si>
  <si>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</si>
  <si>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</si>
  <si>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</si>
  <si>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</si>
  <si>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</si>
  <si>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</si>
  <si>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</si>
  <si>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</si>
  <si>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</si>
  <si>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</si>
  <si>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</si>
  <si>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</si>
  <si>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</si>
  <si>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</si>
  <si>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</si>
  <si>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</si>
  <si>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</si>
  <si>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</si>
  <si>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</si>
  <si>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</si>
  <si>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</si>
  <si>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</si>
  <si>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</si>
  <si>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</si>
  <si>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</si>
  <si>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</si>
  <si>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</si>
  <si>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</si>
  <si>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</si>
  <si>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</si>
  <si>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</si>
  <si>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</si>
  <si>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</si>
  <si>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</si>
  <si>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</si>
  <si>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</si>
  <si>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</si>
  <si>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</si>
  <si>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</si>
  <si>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</si>
  <si>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</si>
  <si>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</si>
  <si>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</si>
  <si>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</si>
  <si>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</si>
  <si>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</si>
  <si>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</si>
  <si>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</si>
  <si>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</si>
  <si>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</si>
  <si>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</si>
  <si>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</si>
  <si>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</si>
  <si>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</si>
  <si>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</si>
  <si>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</si>
  <si>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</si>
  <si>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</si>
  <si>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</si>
  <si>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</si>
  <si>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</si>
  <si>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</si>
  <si>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</si>
  <si>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</si>
  <si>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</si>
  <si>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</si>
  <si>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</si>
  <si>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</si>
  <si>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</si>
  <si>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</si>
  <si>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</si>
  <si>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</si>
  <si>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</si>
  <si>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</si>
  <si>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</si>
  <si>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</si>
  <si>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</si>
  <si>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</si>
  <si>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</si>
  <si>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</si>
  <si>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</si>
  <si>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</si>
  <si>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</si>
  <si>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</si>
  <si>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</si>
  <si>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</si>
  <si>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</si>
  <si>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</si>
  <si>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</si>
  <si>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</si>
  <si>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</si>
  <si>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</si>
  <si>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</si>
  <si>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</si>
  <si>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</si>
  <si>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</si>
  <si>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</si>
  <si>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</si>
  <si>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</si>
  <si>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</si>
  <si>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</si>
  <si>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</si>
  <si>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</si>
  <si>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</si>
  <si>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</si>
  <si>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</si>
  <si>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</si>
  <si>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</si>
  <si>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</si>
  <si>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</si>
  <si>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</si>
  <si>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</si>
  <si>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</si>
  <si>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</si>
  <si>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</si>
  <si>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</si>
  <si>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</si>
  <si>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</si>
  <si>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</si>
  <si>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</si>
  <si>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</si>
  <si>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</si>
  <si>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</si>
  <si>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</si>
  <si>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</si>
  <si>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</si>
  <si>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</si>
  <si>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</si>
  <si>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</si>
  <si>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</si>
  <si>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</si>
  <si>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</si>
  <si>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</si>
  <si>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</si>
  <si>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</si>
  <si>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</si>
  <si>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</si>
  <si>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</si>
  <si>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</si>
  <si>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</si>
  <si>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</si>
  <si>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</si>
  <si>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</si>
  <si>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</si>
  <si>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</si>
  <si>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</si>
  <si>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</si>
  <si>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</si>
  <si>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</si>
  <si>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</si>
  <si>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</si>
  <si>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</si>
  <si>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</si>
  <si>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</si>
  <si>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</si>
  <si>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</si>
  <si>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</si>
  <si>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</si>
  <si>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</si>
  <si>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</si>
  <si>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</si>
  <si>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</si>
  <si>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</si>
  <si>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</si>
  <si>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</si>
  <si>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</si>
  <si>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</si>
  <si>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</si>
  <si>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</si>
  <si>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</si>
  <si>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</si>
  <si>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</si>
  <si>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</si>
  <si>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</si>
  <si>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</si>
  <si>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</si>
  <si>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</si>
  <si>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</si>
  <si>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</si>
  <si>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</si>
  <si>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</si>
  <si>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</si>
  <si>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</si>
  <si>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</si>
  <si>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</si>
  <si>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</si>
  <si>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</si>
  <si>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</si>
  <si>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</si>
  <si>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</si>
  <si>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</si>
  <si>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</si>
  <si>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</si>
  <si>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</si>
  <si>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</si>
  <si>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</si>
  <si>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</si>
  <si>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</si>
  <si>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</si>
  <si>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</si>
  <si>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</si>
  <si>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</si>
  <si>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</si>
  <si>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</si>
  <si>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</si>
  <si>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</si>
  <si>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</si>
  <si>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</si>
  <si>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</si>
  <si>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</si>
  <si>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</si>
  <si>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</si>
  <si>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</si>
  <si>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</si>
  <si>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</si>
  <si>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</si>
  <si>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</si>
  <si>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</si>
  <si>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</si>
  <si>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</si>
  <si>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</si>
  <si>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</si>
  <si>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</si>
  <si>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</si>
  <si>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</si>
  <si>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</si>
  <si>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</si>
  <si>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</si>
  <si>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</si>
  <si>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</si>
  <si>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</si>
  <si>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</si>
  <si>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</si>
  <si>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</si>
  <si>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</si>
  <si>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</si>
  <si>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</si>
  <si>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</si>
  <si>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</si>
  <si>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</si>
  <si>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</si>
  <si>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</si>
  <si>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</si>
  <si>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</si>
  <si>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</si>
  <si>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</si>
  <si>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</si>
  <si>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</si>
  <si>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</si>
  <si>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</si>
  <si>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</si>
  <si>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</si>
  <si>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</si>
  <si>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</si>
  <si>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</si>
  <si>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</si>
  <si>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</si>
  <si>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</si>
  <si>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</si>
  <si>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</si>
  <si>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</si>
  <si>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</si>
  <si>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</si>
  <si>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</si>
  <si>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</si>
  <si>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</si>
  <si>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</si>
  <si>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</si>
  <si>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</si>
  <si>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</si>
  <si>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</si>
  <si>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</si>
  <si>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</si>
  <si>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</si>
  <si>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</si>
  <si>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</si>
  <si>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</si>
  <si>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</si>
  <si>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</si>
  <si>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</si>
  <si>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</si>
  <si>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</si>
  <si>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</si>
  <si>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</si>
  <si>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</si>
  <si>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</si>
  <si>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</si>
  <si>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</si>
  <si>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</si>
  <si>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</si>
  <si>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</si>
  <si>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</si>
  <si>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</si>
  <si>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</si>
  <si>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</si>
  <si>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</si>
  <si>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</si>
  <si>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</si>
  <si>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</si>
  <si>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</si>
  <si>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</si>
  <si>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</si>
  <si>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</si>
  <si>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</si>
  <si>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</si>
  <si>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</si>
  <si>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</si>
  <si>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</si>
  <si>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</si>
  <si>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</si>
  <si>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</si>
  <si>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</si>
  <si>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</si>
  <si>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</si>
  <si>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</si>
  <si>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</si>
  <si>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</si>
  <si>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</si>
  <si>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</si>
  <si>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</si>
  <si>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</si>
  <si>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</si>
  <si>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</si>
  <si>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</si>
  <si>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</si>
  <si>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</si>
  <si>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</si>
  <si>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</si>
  <si>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</si>
  <si>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</si>
  <si>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</si>
  <si>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</si>
  <si>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</si>
  <si>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</si>
  <si>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</si>
  <si>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</si>
  <si>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</si>
  <si>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</si>
  <si>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</si>
  <si>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</si>
  <si>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</si>
  <si>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</si>
  <si>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</si>
  <si>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</si>
  <si>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</si>
  <si>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</si>
  <si>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</si>
  <si>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</si>
  <si>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</si>
  <si>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</si>
  <si>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</si>
  <si>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</si>
  <si>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</si>
  <si>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</si>
  <si>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</si>
  <si>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</si>
  <si>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</si>
  <si>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</si>
  <si>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</si>
  <si>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</si>
  <si>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</si>
  <si>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</si>
  <si>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</si>
  <si>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</si>
  <si>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</si>
  <si>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</si>
  <si>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</si>
  <si>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</si>
  <si>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</si>
  <si>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</si>
  <si>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</si>
  <si>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</si>
  <si>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</si>
  <si>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</si>
  <si>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</si>
  <si>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</si>
  <si>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</si>
  <si>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</si>
  <si>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</si>
  <si>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</si>
  <si>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</si>
  <si>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</si>
  <si>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</si>
  <si>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</si>
  <si>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</si>
  <si>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</si>
  <si>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</si>
  <si>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</si>
  <si>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</si>
  <si>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</si>
  <si>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</si>
  <si>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</si>
  <si>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</si>
  <si>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</si>
  <si>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</si>
  <si>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</si>
  <si>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</si>
  <si>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</si>
  <si>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</si>
  <si>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</si>
  <si>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</si>
  <si>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</si>
  <si>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</si>
  <si>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</si>
  <si>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</si>
  <si>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</si>
  <si>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</si>
  <si>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</si>
  <si>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</si>
  <si>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</si>
  <si>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</si>
  <si>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</si>
  <si>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</si>
  <si>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</si>
  <si>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</si>
  <si>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</si>
  <si>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</si>
  <si>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</si>
  <si>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</si>
  <si>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</si>
  <si>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</si>
  <si>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</si>
  <si>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</si>
  <si>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</si>
  <si>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</si>
  <si>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</si>
  <si>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</si>
  <si>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</si>
  <si>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</si>
  <si>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</si>
  <si>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</si>
  <si>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</si>
  <si>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</si>
  <si>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</si>
  <si>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</si>
  <si>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</si>
  <si>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</si>
  <si>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</si>
  <si>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</si>
  <si>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</si>
  <si>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</si>
  <si>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</si>
  <si>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</si>
  <si>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</si>
  <si>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</si>
  <si>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</si>
  <si>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</si>
  <si>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</si>
  <si>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</si>
  <si>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</si>
  <si>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</si>
  <si>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</si>
  <si>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</si>
  <si>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</si>
  <si>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</si>
  <si>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</si>
  <si>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</si>
  <si>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</si>
  <si>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</si>
  <si>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</si>
  <si>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</si>
  <si>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</si>
  <si>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</si>
  <si>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</si>
  <si>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</si>
  <si>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</si>
  <si>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</si>
  <si>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</si>
  <si>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</si>
  <si>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</si>
  <si>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</si>
  <si>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</si>
  <si>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</si>
  <si>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</si>
  <si>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</si>
  <si>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</si>
  <si>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</si>
  <si>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</si>
  <si>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</si>
  <si>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</si>
  <si>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</si>
  <si>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</si>
  <si>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</si>
  <si>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</si>
  <si>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</si>
  <si>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</si>
  <si>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</si>
  <si>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</si>
  <si>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</si>
  <si>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</si>
  <si>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</si>
  <si>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</si>
  <si>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</si>
  <si>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</si>
  <si>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</si>
  <si>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</si>
  <si>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</si>
  <si>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</si>
  <si>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</si>
  <si>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</si>
  <si>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</si>
  <si>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</si>
  <si>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</si>
  <si>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</si>
  <si>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</si>
  <si>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</si>
  <si>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</si>
  <si>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</si>
  <si>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</si>
  <si>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</si>
  <si>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</si>
  <si>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</si>
  <si>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</si>
  <si>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</si>
  <si>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</si>
  <si>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</si>
  <si>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</si>
  <si>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</si>
  <si>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</si>
  <si>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</si>
  <si>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</si>
  <si>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</si>
  <si>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</si>
  <si>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</si>
  <si>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</si>
  <si>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</si>
  <si>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</si>
  <si>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</si>
  <si>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</si>
  <si>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</si>
  <si>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</si>
  <si>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</si>
  <si>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</si>
  <si>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</si>
  <si>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</si>
  <si>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</si>
  <si>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</si>
  <si>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</si>
  <si>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</si>
  <si>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</si>
  <si>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</si>
  <si>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</si>
  <si>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</si>
  <si>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</si>
  <si>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</si>
  <si>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</si>
  <si>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</si>
  <si>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</si>
  <si>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</si>
  <si>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</si>
  <si>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</si>
  <si>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</si>
  <si>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</si>
  <si>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</si>
  <si>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</si>
  <si>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</si>
  <si>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</si>
  <si>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</si>
  <si>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</si>
  <si>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</si>
  <si>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</si>
  <si>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</si>
  <si>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</si>
  <si>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</si>
  <si>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</si>
  <si>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</si>
  <si>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</si>
  <si>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</si>
  <si>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</si>
  <si>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</si>
  <si>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</si>
  <si>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</si>
  <si>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</si>
  <si>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</si>
  <si>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</si>
  <si>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</si>
  <si>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</si>
  <si>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</si>
  <si>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</si>
  <si>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</si>
  <si>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</si>
  <si>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</si>
  <si>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</si>
  <si>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</si>
  <si>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</si>
  <si>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</si>
  <si>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</si>
  <si>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</si>
  <si>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</si>
  <si>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</si>
  <si>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</si>
  <si>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</si>
  <si>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</si>
  <si>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</si>
  <si>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</si>
  <si>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</si>
  <si>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</si>
  <si>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</si>
  <si>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</si>
  <si>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</si>
  <si>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</si>
  <si>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</si>
  <si>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</si>
  <si>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</si>
  <si>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</si>
  <si>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</si>
  <si>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</si>
  <si>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</si>
  <si>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</si>
  <si>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</si>
  <si>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</si>
  <si>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</si>
  <si>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</si>
  <si>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</si>
  <si>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</si>
  <si>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</si>
  <si>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</si>
  <si>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</si>
  <si>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</si>
  <si>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</si>
  <si>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</si>
  <si>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</si>
  <si>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</si>
  <si>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</si>
  <si>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</si>
  <si>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</si>
  <si>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</si>
  <si>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</si>
  <si>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</si>
  <si>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</si>
  <si>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</si>
  <si>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</si>
  <si>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</si>
  <si>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</si>
  <si>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</si>
  <si>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</si>
  <si>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</si>
  <si>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</si>
  <si>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</si>
  <si>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</si>
  <si>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</si>
  <si>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</si>
  <si>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</si>
  <si>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</si>
  <si>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</si>
  <si>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</si>
  <si>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</si>
  <si>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</si>
  <si>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</si>
  <si>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</si>
  <si>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</si>
  <si>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</si>
  <si>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</si>
  <si>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</si>
  <si>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</si>
  <si>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</si>
  <si>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</si>
  <si>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</si>
  <si>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</si>
  <si>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</si>
  <si>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</si>
  <si>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</si>
  <si>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</si>
  <si>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</si>
  <si>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</si>
  <si>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</si>
  <si>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</si>
  <si>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</si>
  <si>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</si>
  <si>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</si>
  <si>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</si>
  <si>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</si>
  <si>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</si>
  <si>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</si>
  <si>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</si>
  <si>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</si>
  <si>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</si>
  <si>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</si>
  <si>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</si>
  <si>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</si>
  <si>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</si>
  <si>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</si>
  <si>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</si>
  <si>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</si>
  <si>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</si>
  <si>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</si>
  <si>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</si>
  <si>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</si>
  <si>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</si>
  <si>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</si>
  <si>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</si>
  <si>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</si>
  <si>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</si>
  <si>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</si>
  <si>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</si>
  <si>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</si>
  <si>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</si>
  <si>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</si>
  <si>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</si>
  <si>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</si>
  <si>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</si>
  <si>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</si>
  <si>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</si>
  <si>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</si>
  <si>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</si>
  <si>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</si>
  <si>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</si>
  <si>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</si>
  <si>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</si>
  <si>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</si>
  <si>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</si>
  <si>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</si>
  <si>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</si>
  <si>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</si>
  <si>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</si>
  <si>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</si>
  <si>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</si>
  <si>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</si>
  <si>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</si>
  <si>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</si>
  <si>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</si>
  <si>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</si>
  <si>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</si>
  <si>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</si>
  <si>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</si>
  <si>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</si>
  <si>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</si>
  <si>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</si>
  <si>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</si>
  <si>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</si>
  <si>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</si>
  <si>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</si>
  <si>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</si>
  <si>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</si>
  <si>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</si>
  <si>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</si>
  <si>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</si>
  <si>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</si>
  <si>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</si>
  <si>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</si>
  <si>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</si>
  <si>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</si>
  <si>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</si>
  <si>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</si>
  <si>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</si>
  <si>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</si>
  <si>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</si>
  <si>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</si>
  <si>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</si>
  <si>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</si>
  <si>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</si>
  <si>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</si>
  <si>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</si>
  <si>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</si>
  <si>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</si>
  <si>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</si>
  <si>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</si>
  <si>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</si>
  <si>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</si>
  <si>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</si>
  <si>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</si>
  <si>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</si>
  <si>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</si>
  <si>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</si>
  <si>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</si>
  <si>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</si>
  <si>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</si>
  <si>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</si>
  <si>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</si>
  <si>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</si>
  <si>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</si>
  <si>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</si>
  <si>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</si>
  <si>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</si>
  <si>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</si>
  <si>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</si>
  <si>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</si>
  <si>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</si>
  <si>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</si>
  <si>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</si>
  <si>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</si>
  <si>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</si>
  <si>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</si>
  <si>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</si>
  <si>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</si>
  <si>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</si>
  <si>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</si>
  <si>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</si>
  <si>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</si>
  <si>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</si>
  <si>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</si>
  <si>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</si>
  <si>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</si>
  <si>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</si>
  <si>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</si>
  <si>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</si>
  <si>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</si>
  <si>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</si>
  <si>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</si>
  <si>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</si>
  <si>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</si>
  <si>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</si>
  <si>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</si>
  <si>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</si>
  <si>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</si>
  <si>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</si>
  <si>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</si>
  <si>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</si>
  <si>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</si>
  <si>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</si>
  <si>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</si>
  <si>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</si>
  <si>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</si>
  <si>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</si>
  <si>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</si>
  <si>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</si>
  <si>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</si>
  <si>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</si>
  <si>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</si>
  <si>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</si>
  <si>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</si>
  <si>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</si>
  <si>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</si>
  <si>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</si>
  <si>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</si>
  <si>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</si>
  <si>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</si>
  <si>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</si>
  <si>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</si>
  <si>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</si>
  <si>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</si>
  <si>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</si>
  <si>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</si>
  <si>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</si>
  <si>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</si>
  <si>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</si>
  <si>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</si>
  <si>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</si>
  <si>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</si>
  <si>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</si>
  <si>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</si>
  <si>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</si>
  <si>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</si>
  <si>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</si>
  <si>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</si>
  <si>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</si>
  <si>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</si>
  <si>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</si>
  <si>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</si>
  <si>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</si>
  <si>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</si>
  <si>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</si>
  <si>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</si>
  <si>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</si>
  <si>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</si>
  <si>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</si>
  <si>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</si>
  <si>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</si>
  <si>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</si>
  <si>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</si>
  <si>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</si>
  <si>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</si>
  <si>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</si>
  <si>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</si>
  <si>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</si>
  <si>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</si>
  <si>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</si>
  <si>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</si>
  <si>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</si>
  <si>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</si>
  <si>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</si>
  <si>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</si>
  <si>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</si>
  <si>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</si>
  <si>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</si>
  <si>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</si>
  <si>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</si>
  <si>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</si>
  <si>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</si>
  <si>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</si>
  <si>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</si>
  <si>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</si>
  <si>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</si>
  <si>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</si>
  <si>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</si>
  <si>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</si>
  <si>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</si>
  <si>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</si>
  <si>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</si>
  <si>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</si>
  <si>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</si>
  <si>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</si>
  <si>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</si>
  <si>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</si>
  <si>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</si>
  <si>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</si>
  <si>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</si>
  <si>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</si>
  <si>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</si>
  <si>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</si>
  <si>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</si>
  <si>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</si>
  <si>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</si>
  <si>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</si>
  <si>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</si>
  <si>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</si>
  <si>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</si>
  <si>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</si>
  <si>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</si>
  <si>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</si>
  <si>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</si>
  <si>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</si>
  <si>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</si>
  <si>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</si>
  <si>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</si>
  <si>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</si>
  <si>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</si>
  <si>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</si>
  <si>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</si>
  <si>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</si>
  <si>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</si>
  <si>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</si>
  <si>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</si>
  <si>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</si>
  <si>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</si>
  <si>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</si>
  <si>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</si>
  <si>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</si>
  <si>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</si>
  <si>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</si>
  <si>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</si>
  <si>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</si>
  <si>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</si>
  <si>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</si>
  <si>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</si>
  <si>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</si>
  <si>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</si>
  <si>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</si>
  <si>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</si>
  <si>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</si>
  <si>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</si>
  <si>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</si>
  <si>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</si>
  <si>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</si>
  <si>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</si>
  <si>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</si>
  <si>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</si>
  <si>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</si>
  <si>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</si>
  <si>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</si>
  <si>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</si>
  <si>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</si>
  <si>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</si>
  <si>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</si>
  <si>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</si>
  <si>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</si>
  <si>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</si>
  <si>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</si>
  <si>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</si>
  <si>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</si>
  <si>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</si>
  <si>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</si>
  <si>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</si>
  <si>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</si>
  <si>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</si>
  <si>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</si>
  <si>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</si>
  <si>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</si>
  <si>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</si>
  <si>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</si>
  <si>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</si>
  <si>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</si>
  <si>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</si>
  <si>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</si>
  <si>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</si>
  <si>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</si>
  <si>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</si>
  <si>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</si>
  <si>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</si>
  <si>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</si>
  <si>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</si>
  <si>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</si>
  <si>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</si>
  <si>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</si>
  <si>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</si>
  <si>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</si>
  <si>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</si>
  <si>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</si>
  <si>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</si>
  <si>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</si>
  <si>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</si>
  <si>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</si>
  <si>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</si>
  <si>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</si>
  <si>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</si>
  <si>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</si>
  <si>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</si>
  <si>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</si>
  <si>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</si>
  <si>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</si>
  <si>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</si>
  <si>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</si>
  <si>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</si>
  <si>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</si>
  <si>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</si>
  <si>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</si>
  <si>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</si>
  <si>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</si>
  <si>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</si>
  <si>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</si>
  <si>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</si>
  <si>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</si>
  <si>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</si>
  <si>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</si>
  <si>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</si>
  <si>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</si>
  <si>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</si>
  <si>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</si>
  <si>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</si>
  <si>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</si>
  <si>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</si>
  <si>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</si>
  <si>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</si>
  <si>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</si>
  <si>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</si>
  <si>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</si>
  <si>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</si>
  <si>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</si>
  <si>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</si>
  <si>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</si>
  <si>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</si>
  <si>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</si>
  <si>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</si>
  <si>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</si>
  <si>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</si>
  <si>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</si>
  <si>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</si>
  <si>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</si>
  <si>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</si>
  <si>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</si>
  <si>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</si>
  <si>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</si>
  <si>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</si>
  <si>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</si>
  <si>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</si>
  <si>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</si>
  <si>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</si>
  <si>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</si>
  <si>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</si>
  <si>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</si>
  <si>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</si>
  <si>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</si>
  <si>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</si>
  <si>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</si>
  <si>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</si>
  <si>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</si>
  <si>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</si>
  <si>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</si>
  <si>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</si>
  <si>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</si>
  <si>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</si>
  <si>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</si>
  <si>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</si>
  <si>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</si>
  <si>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</si>
  <si>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</si>
  <si>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</si>
  <si>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</si>
  <si>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</si>
  <si>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</si>
  <si>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</si>
  <si>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</si>
  <si>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</si>
  <si>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</si>
  <si>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</si>
  <si>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</si>
  <si>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</si>
  <si>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</si>
  <si>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</si>
  <si>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</si>
  <si>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</si>
  <si>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</si>
  <si>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</si>
  <si>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</si>
  <si>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</si>
  <si>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</si>
  <si>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</si>
  <si>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</si>
  <si>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</si>
  <si>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</si>
  <si>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</si>
  <si>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</si>
  <si>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</si>
  <si>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</si>
  <si>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</si>
  <si>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</si>
  <si>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</si>
  <si>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</si>
  <si>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</si>
  <si>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</si>
  <si>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</si>
  <si>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</si>
  <si>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</si>
  <si>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</si>
  <si>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</si>
  <si>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</si>
  <si>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</si>
  <si>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</si>
  <si>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</si>
  <si>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</si>
  <si>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</si>
  <si>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</si>
  <si>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</si>
  <si>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</si>
  <si>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</si>
  <si>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</si>
  <si>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</si>
  <si>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</si>
  <si>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</si>
  <si>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</si>
  <si>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</si>
  <si>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</si>
  <si>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</si>
  <si>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</si>
  <si>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</si>
  <si>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</si>
  <si>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</si>
  <si>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</si>
  <si>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</si>
  <si>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</si>
  <si>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</si>
  <si>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</si>
  <si>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</si>
  <si>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</si>
  <si>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</si>
  <si>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</si>
  <si>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</si>
  <si>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</si>
  <si>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</si>
  <si>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</si>
  <si>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</si>
  <si>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</si>
  <si>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</si>
  <si>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</si>
  <si>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</si>
  <si>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</si>
  <si>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</si>
  <si>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</si>
  <si>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</si>
  <si>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</si>
  <si>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</si>
  <si>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</si>
  <si>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</si>
  <si>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</si>
  <si>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</si>
  <si>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</si>
  <si>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</si>
  <si>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</si>
  <si>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</si>
  <si>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</si>
  <si>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</si>
  <si>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</si>
  <si>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</si>
  <si>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</si>
  <si>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</si>
  <si>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</si>
  <si>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</si>
  <si>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</si>
  <si>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</si>
  <si>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</si>
  <si>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</si>
  <si>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</si>
  <si>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</si>
  <si>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</si>
  <si>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</si>
  <si>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</si>
  <si>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</si>
  <si>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</si>
  <si>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</si>
  <si>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</si>
  <si>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</si>
  <si>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</si>
  <si>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</si>
  <si>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</si>
  <si>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</si>
  <si>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</si>
  <si>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</si>
  <si>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</si>
  <si>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</si>
  <si>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</si>
  <si>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</si>
  <si>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</si>
  <si>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</si>
  <si>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</si>
  <si>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</si>
  <si>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</si>
  <si>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</si>
  <si>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</si>
  <si>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</si>
  <si>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</si>
  <si>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</si>
  <si>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</si>
  <si>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</si>
  <si>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</si>
  <si>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</si>
  <si>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</si>
  <si>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</si>
  <si>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</si>
  <si>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</si>
  <si>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</si>
  <si>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</si>
  <si>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</si>
  <si>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</si>
  <si>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</si>
  <si>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</si>
  <si>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</si>
  <si>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</si>
  <si>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</si>
  <si>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</si>
  <si>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</si>
  <si>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</si>
  <si>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</si>
  <si>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</si>
  <si>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</si>
  <si>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</si>
  <si>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</si>
  <si>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</si>
  <si>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</si>
  <si>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</si>
  <si>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</si>
  <si>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</si>
  <si>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</si>
  <si>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</si>
  <si>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</si>
  <si>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</si>
  <si>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</si>
  <si>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</si>
  <si>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</si>
  <si>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</si>
  <si>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</si>
  <si>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</si>
  <si>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</si>
  <si>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</si>
  <si>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</si>
  <si>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</si>
  <si>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</si>
  <si>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</si>
  <si>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</si>
  <si>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</si>
  <si>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</si>
  <si>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</si>
  <si>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</si>
  <si>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</si>
  <si>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</si>
  <si>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</si>
  <si>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</si>
  <si>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</si>
  <si>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</si>
  <si>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</si>
  <si>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</si>
  <si>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</si>
  <si>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</si>
  <si>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</si>
  <si>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</si>
  <si>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</si>
  <si>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</si>
  <si>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</si>
  <si>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</si>
  <si>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</si>
  <si>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</si>
  <si>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</si>
  <si>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</si>
  <si>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</si>
  <si>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</si>
  <si>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</si>
  <si>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</si>
  <si>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</si>
  <si>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</si>
  <si>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</si>
  <si>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</si>
  <si>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</si>
  <si>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</si>
  <si>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</si>
  <si>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</si>
  <si>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</si>
  <si>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</si>
  <si>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</si>
  <si>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</si>
  <si>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</si>
  <si>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</si>
  <si>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</si>
  <si>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</si>
  <si>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</si>
  <si>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</si>
  <si>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</si>
  <si>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</si>
  <si>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</si>
  <si>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</si>
  <si>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</si>
  <si>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</si>
  <si>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</si>
  <si>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</si>
  <si>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</si>
  <si>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</si>
  <si>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</si>
  <si>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</si>
  <si>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</si>
  <si>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</si>
  <si>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</si>
  <si>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</si>
  <si>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</si>
  <si>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</si>
  <si>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</si>
  <si>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</si>
  <si>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</si>
  <si>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</si>
  <si>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</si>
  <si>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</si>
  <si>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</si>
  <si>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</si>
  <si>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</si>
  <si>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</si>
  <si>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</si>
  <si>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</si>
  <si>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</si>
  <si>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</si>
  <si>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</si>
  <si>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</si>
  <si>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</si>
  <si>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</si>
  <si>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</si>
  <si>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</si>
  <si>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</si>
  <si>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</si>
  <si>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</si>
  <si>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</si>
  <si>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</si>
  <si>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</si>
  <si>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</si>
  <si>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</si>
  <si>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</si>
  <si>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</si>
  <si>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</si>
  <si>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</si>
  <si>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</si>
  <si>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</si>
  <si>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</si>
  <si>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</si>
  <si>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</si>
  <si>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</si>
  <si>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</si>
  <si>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</si>
  <si>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</si>
  <si>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</si>
  <si>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</si>
  <si>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</si>
  <si>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</si>
  <si>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</si>
  <si>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</si>
  <si>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</si>
  <si>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</si>
  <si>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</si>
  <si>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</si>
  <si>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</si>
  <si>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</si>
  <si>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</si>
  <si>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</si>
  <si>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</si>
  <si>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</si>
  <si>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</si>
  <si>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</si>
  <si>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</si>
  <si>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</si>
  <si>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</si>
  <si>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</si>
  <si>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</si>
  <si>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</si>
  <si>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</si>
  <si>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</si>
  <si>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</si>
  <si>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</si>
  <si>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</si>
  <si>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</si>
  <si>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</si>
  <si>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</si>
  <si>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</si>
  <si>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</si>
  <si>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</si>
  <si>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</si>
  <si>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</si>
  <si>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</si>
  <si>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</si>
  <si>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</si>
  <si>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</si>
  <si>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</si>
  <si>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</si>
  <si>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</si>
  <si>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</si>
  <si>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</si>
  <si>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</si>
  <si>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</si>
  <si>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</si>
  <si>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</si>
  <si>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</si>
  <si>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</si>
  <si>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</si>
  <si>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</si>
  <si>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</si>
  <si>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</si>
  <si>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</si>
  <si>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</si>
  <si>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</si>
  <si>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</si>
  <si>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</si>
  <si>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</si>
  <si>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</si>
  <si>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</si>
  <si>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</si>
  <si>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</si>
  <si>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</si>
  <si>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</si>
  <si>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</si>
  <si>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</si>
  <si>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</si>
  <si>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</si>
  <si>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</si>
  <si>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</si>
  <si>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</si>
  <si>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</si>
  <si>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</si>
  <si>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</si>
  <si>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</si>
  <si>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</si>
  <si>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</si>
  <si>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</si>
  <si>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</si>
  <si>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</si>
  <si>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</si>
  <si>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</si>
  <si>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</si>
  <si>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</si>
  <si>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</si>
  <si>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</si>
  <si>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</si>
  <si>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</si>
  <si>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</si>
  <si>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</si>
  <si>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</si>
  <si>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</si>
  <si>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</si>
  <si>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</si>
  <si>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</si>
  <si>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</si>
  <si>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</si>
  <si>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</si>
  <si>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</si>
  <si>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</si>
  <si>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</si>
  <si>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</si>
  <si>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</si>
  <si>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</si>
  <si>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</si>
  <si>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</si>
  <si>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</si>
  <si>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</si>
  <si>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</si>
  <si>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</si>
  <si>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</si>
  <si>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</si>
  <si>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</si>
  <si>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</si>
  <si>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</si>
  <si>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</si>
  <si>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</si>
  <si>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</si>
  <si>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</si>
  <si>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</si>
  <si>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</si>
  <si>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</si>
  <si>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</si>
  <si>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</si>
  <si>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</si>
  <si>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</si>
  <si>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</si>
  <si>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</si>
  <si>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</si>
  <si>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</si>
  <si>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</si>
  <si>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</si>
  <si>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</si>
  <si>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</si>
  <si>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</si>
  <si>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</si>
  <si>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</si>
  <si>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</si>
  <si>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</si>
  <si>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</si>
  <si>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</si>
  <si>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</si>
  <si>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</si>
  <si>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</si>
  <si>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</si>
  <si>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</si>
  <si>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</si>
  <si>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</si>
  <si>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</si>
  <si>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</si>
  <si>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</si>
  <si>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</si>
  <si>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</si>
  <si>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</si>
  <si>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</si>
  <si>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</si>
  <si>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</si>
  <si>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</si>
  <si>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</si>
  <si>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</si>
  <si>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</si>
  <si>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</si>
  <si>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</si>
  <si>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</si>
  <si>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</si>
  <si>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</si>
  <si>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</si>
  <si>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</si>
  <si>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</si>
  <si>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</si>
  <si>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</si>
  <si>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</si>
  <si>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</si>
  <si>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</si>
  <si>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</si>
  <si>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</si>
  <si>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</si>
  <si>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</si>
  <si>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</si>
  <si>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</si>
  <si>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</si>
  <si>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</si>
  <si>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</si>
  <si>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</si>
  <si>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</si>
  <si>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</si>
  <si>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</si>
  <si>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</si>
  <si>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</si>
  <si>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</si>
  <si>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</si>
  <si>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</si>
  <si>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</si>
  <si>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</si>
  <si>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</si>
  <si>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</si>
  <si>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</si>
  <si>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</si>
  <si>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</si>
  <si>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</si>
  <si>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</si>
  <si>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</si>
  <si>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</si>
  <si>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</si>
  <si>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</si>
  <si>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</si>
  <si>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</si>
  <si>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</si>
  <si>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</si>
  <si>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</si>
  <si>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</si>
  <si>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</si>
  <si>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</si>
  <si>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</si>
  <si>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</si>
  <si>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</si>
  <si>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</si>
  <si>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</si>
  <si>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</si>
  <si>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</si>
  <si>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</si>
  <si>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</si>
  <si>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</si>
  <si>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</si>
  <si>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</si>
  <si>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</si>
  <si>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</si>
  <si>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</si>
  <si>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</si>
  <si>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</si>
  <si>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</si>
  <si>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</si>
  <si>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</si>
  <si>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</si>
  <si>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</si>
  <si>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</si>
  <si>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</si>
  <si>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</si>
  <si>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</si>
  <si>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</si>
  <si>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</si>
  <si>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</si>
  <si>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</si>
  <si>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</si>
  <si>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</si>
  <si>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</si>
  <si>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</si>
  <si>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</si>
  <si>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</si>
  <si>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</si>
  <si>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</si>
  <si>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</si>
  <si>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</si>
  <si>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</si>
  <si>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</si>
  <si>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</si>
  <si>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</si>
  <si>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</si>
  <si>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</si>
  <si>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</si>
  <si>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</si>
  <si>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</si>
  <si>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</si>
  <si>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</si>
  <si>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</si>
  <si>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</si>
  <si>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</si>
  <si>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</si>
  <si>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</si>
  <si>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</si>
  <si>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</si>
  <si>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</si>
  <si>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</si>
  <si>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</si>
  <si>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</si>
  <si>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</si>
  <si>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</si>
  <si>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</si>
  <si>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</si>
  <si>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</si>
  <si>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</si>
  <si>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</si>
  <si>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</si>
  <si>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</si>
  <si>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</si>
  <si>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</si>
  <si>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</si>
  <si>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</si>
  <si>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</si>
  <si>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</si>
  <si>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</si>
  <si>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</si>
  <si>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</si>
  <si>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</si>
  <si>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</si>
  <si>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</si>
  <si>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</si>
  <si>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</si>
  <si>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</si>
  <si>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</si>
  <si>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</si>
  <si>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</si>
  <si>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</si>
  <si>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</si>
  <si>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</si>
  <si>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</si>
  <si>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</si>
  <si>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</si>
  <si>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</si>
  <si>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</si>
  <si>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</si>
  <si>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</si>
  <si>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</si>
  <si>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</si>
  <si>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</si>
  <si>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</si>
  <si>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</si>
  <si>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</si>
  <si>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</si>
  <si>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</si>
  <si>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</si>
  <si>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</si>
  <si>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</si>
  <si>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</si>
  <si>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</si>
  <si>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</si>
  <si>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</si>
  <si>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</si>
  <si>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</si>
  <si>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</si>
  <si>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</si>
  <si>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</si>
  <si>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</si>
  <si>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</si>
  <si>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</si>
  <si>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</si>
  <si>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</si>
  <si>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</si>
  <si>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</si>
  <si>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</si>
  <si>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</si>
  <si>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</si>
  <si>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</si>
  <si>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</si>
  <si>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</si>
  <si>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</si>
  <si>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</si>
  <si>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</si>
  <si>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</si>
  <si>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</si>
  <si>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</si>
  <si>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</si>
  <si>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</si>
  <si>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</si>
  <si>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</si>
  <si>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</si>
  <si>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</si>
  <si>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</si>
  <si>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</si>
  <si>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</si>
  <si>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</si>
  <si>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</si>
  <si>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</si>
  <si>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</si>
  <si>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</si>
  <si>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</si>
  <si>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</si>
  <si>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</si>
  <si>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</si>
  <si>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</si>
  <si>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</si>
  <si>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</si>
  <si>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</si>
  <si>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</si>
  <si>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</si>
  <si>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</si>
  <si>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</si>
  <si>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</si>
  <si>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</si>
  <si>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</si>
  <si>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</si>
  <si>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</si>
  <si>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</si>
  <si>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</si>
  <si>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</si>
  <si>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</si>
  <si>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</si>
  <si>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</si>
  <si>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</si>
  <si>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</si>
  <si>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</si>
  <si>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</si>
  <si>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</si>
  <si>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</si>
  <si>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</si>
  <si>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</si>
  <si>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</si>
  <si>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</si>
  <si>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</si>
  <si>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</si>
  <si>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</si>
  <si>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</si>
  <si>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</si>
  <si>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</si>
  <si>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</si>
  <si>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</si>
  <si>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</si>
  <si>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</si>
  <si>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</si>
  <si>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</si>
  <si>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</si>
  <si>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</si>
  <si>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</si>
  <si>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</si>
  <si>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</si>
  <si>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</si>
  <si>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</si>
  <si>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</si>
  <si>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</si>
  <si>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</si>
  <si>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</si>
  <si>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</si>
  <si>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</si>
  <si>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</si>
  <si>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</si>
  <si>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</si>
  <si>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</si>
  <si>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</si>
  <si>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</si>
  <si>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</si>
  <si>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</si>
  <si>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</si>
  <si>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</si>
  <si>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</si>
  <si>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</si>
  <si>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</si>
  <si>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</si>
  <si>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</si>
  <si>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</si>
  <si>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</si>
  <si>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</si>
  <si>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</si>
  <si>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</si>
  <si>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</si>
  <si>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</si>
  <si>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</si>
  <si>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</si>
  <si>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</si>
  <si>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</si>
  <si>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</si>
  <si>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</si>
  <si>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</si>
  <si>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</si>
  <si>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</si>
  <si>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</si>
  <si>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</si>
  <si>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</si>
  <si>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</si>
  <si>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</si>
  <si>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</si>
  <si>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</si>
  <si>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</si>
  <si>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</si>
  <si>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</si>
  <si>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</si>
  <si>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</si>
  <si>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</si>
  <si>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</si>
  <si>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</si>
  <si>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</si>
  <si>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</si>
  <si>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</si>
  <si>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</si>
  <si>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</si>
  <si>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</si>
  <si>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</si>
  <si>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</si>
  <si>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</si>
  <si>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</si>
  <si>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</si>
  <si>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</si>
  <si>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</si>
  <si>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</si>
  <si>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</si>
  <si>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</si>
  <si>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</si>
  <si>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</si>
  <si>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</si>
  <si>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</si>
  <si>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</si>
  <si>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</si>
  <si>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</si>
  <si>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</si>
  <si>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</si>
  <si>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</si>
  <si>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</si>
  <si>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</si>
  <si>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</si>
  <si>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</si>
  <si>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</si>
  <si>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</si>
  <si>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</si>
  <si>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</si>
  <si>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</si>
  <si>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</si>
  <si>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</si>
  <si>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</si>
  <si>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</si>
  <si>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</si>
  <si>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</si>
  <si>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</si>
  <si>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</si>
  <si>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</si>
  <si>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</si>
  <si>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</si>
  <si>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</si>
  <si>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</si>
  <si>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</si>
  <si>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</si>
  <si>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</si>
  <si>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</si>
  <si>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</si>
  <si>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</si>
  <si>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</si>
  <si>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</si>
  <si>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</si>
  <si>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</si>
  <si>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</si>
  <si>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</si>
  <si>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</si>
  <si>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</si>
  <si>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</si>
  <si>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</si>
  <si>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</si>
  <si>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</si>
  <si>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</si>
  <si>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</si>
  <si>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</si>
  <si>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</si>
  <si>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</si>
  <si>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</si>
  <si>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</si>
  <si>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</si>
  <si>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</si>
  <si>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</si>
  <si>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</si>
  <si>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</si>
  <si>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</si>
  <si>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</si>
  <si>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</si>
  <si>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</si>
  <si>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</si>
  <si>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</si>
  <si>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</si>
  <si>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</si>
  <si>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</si>
  <si>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</si>
  <si>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</si>
  <si>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</si>
  <si>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</si>
  <si>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</si>
  <si>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</si>
  <si>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</si>
  <si>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</si>
  <si>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</si>
  <si>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</si>
  <si>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</si>
  <si>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</si>
  <si>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</si>
  <si>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</si>
  <si>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</si>
  <si>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</si>
  <si>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</si>
  <si>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</si>
  <si>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</si>
  <si>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</si>
  <si>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</si>
  <si>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</si>
  <si>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</si>
  <si>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</si>
  <si>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</si>
  <si>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</si>
  <si>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</si>
  <si>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</si>
  <si>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</si>
  <si>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</si>
  <si>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</si>
  <si>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</si>
  <si>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</si>
  <si>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</si>
  <si>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</si>
  <si>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</si>
  <si>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</si>
  <si>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</si>
  <si>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</si>
  <si>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</si>
  <si>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</si>
  <si>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</si>
  <si>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</si>
  <si>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</si>
  <si>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</si>
  <si>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</si>
  <si>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</si>
  <si>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</si>
  <si>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</si>
  <si>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</si>
  <si>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</si>
  <si>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</si>
  <si>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</si>
  <si>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</si>
  <si>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</si>
  <si>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</si>
  <si>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</si>
  <si>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</si>
  <si>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</si>
  <si>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</si>
  <si>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</si>
  <si>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</si>
  <si>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</si>
  <si>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</si>
  <si>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</si>
  <si>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</si>
  <si>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</si>
  <si>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</si>
  <si>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</si>
  <si>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</si>
  <si>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</si>
  <si>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</si>
  <si>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</si>
  <si>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</si>
  <si>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</si>
  <si>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</si>
  <si>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</si>
  <si>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</si>
  <si>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</si>
  <si>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</si>
  <si>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</si>
  <si>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</si>
  <si>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</si>
  <si>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</si>
  <si>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</si>
  <si>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</si>
  <si>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</si>
  <si>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</si>
  <si>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</si>
  <si>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</si>
  <si>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</si>
  <si>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</si>
  <si>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</si>
  <si>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</si>
  <si>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</si>
  <si>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</si>
  <si>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</si>
  <si>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</si>
  <si>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</si>
  <si>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</si>
  <si>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</si>
  <si>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</si>
  <si>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</si>
  <si>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</si>
  <si>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</si>
  <si>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</si>
  <si>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</si>
  <si>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</si>
  <si>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</si>
  <si>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</si>
  <si>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</si>
  <si>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</si>
  <si>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</si>
  <si>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</si>
  <si>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</si>
  <si>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</si>
  <si>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</si>
  <si>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</si>
  <si>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</si>
  <si>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</si>
  <si>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</si>
  <si>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</si>
  <si>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</si>
  <si>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</si>
  <si>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</si>
  <si>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</si>
  <si>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</si>
  <si>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</si>
  <si>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</si>
  <si>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</si>
  <si>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</si>
  <si>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</si>
  <si>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</si>
  <si>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</si>
  <si>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</si>
  <si>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</si>
  <si>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</si>
  <si>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</si>
  <si>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</si>
  <si>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</si>
  <si>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</si>
  <si>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</si>
  <si>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</si>
  <si>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</si>
  <si>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</si>
  <si>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</si>
  <si>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</si>
  <si>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</si>
  <si>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</si>
  <si>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</si>
  <si>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</si>
  <si>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</si>
  <si>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</si>
  <si>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</si>
  <si>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</si>
  <si>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</si>
  <si>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</si>
  <si>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</si>
  <si>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</si>
  <si>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</si>
  <si>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</si>
  <si>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</si>
  <si>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</si>
  <si>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</si>
  <si>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</si>
  <si>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</si>
  <si>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</si>
  <si>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</si>
  <si>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</si>
  <si>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</si>
  <si>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</si>
  <si>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</si>
  <si>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</si>
  <si>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</si>
  <si>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</si>
  <si>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</si>
  <si>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</si>
  <si>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</si>
  <si>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</si>
  <si>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</si>
  <si>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</si>
  <si>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</si>
  <si>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</si>
  <si>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</si>
  <si>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</si>
  <si>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</si>
  <si>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</si>
  <si>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</si>
  <si>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</si>
  <si>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</si>
  <si>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</si>
  <si>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</si>
  <si>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</si>
  <si>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</si>
  <si>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</si>
  <si>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</si>
  <si>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</si>
  <si>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</si>
  <si>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</si>
  <si>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</si>
  <si>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</si>
  <si>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</si>
  <si>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</si>
  <si>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</si>
  <si>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</si>
  <si>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</si>
  <si>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</si>
  <si>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</si>
  <si>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</si>
  <si>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</si>
  <si>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</si>
  <si>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</si>
  <si>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</si>
  <si>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</si>
  <si>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</si>
  <si>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</si>
  <si>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</si>
  <si>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</si>
  <si>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</si>
  <si>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</si>
  <si>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</si>
  <si>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</si>
  <si>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</si>
  <si>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</si>
  <si>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</si>
  <si>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</si>
  <si>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</si>
  <si>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</si>
  <si>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</si>
  <si>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</si>
  <si>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</si>
  <si>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</si>
  <si>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</si>
  <si>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</si>
  <si>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</si>
  <si>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</si>
  <si>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</si>
  <si>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</si>
  <si>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</si>
  <si>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</si>
  <si>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</si>
  <si>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</si>
  <si>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</si>
  <si>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</si>
  <si>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</si>
  <si>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</si>
  <si>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</si>
  <si>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</si>
  <si>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</si>
  <si>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</si>
  <si>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</si>
  <si>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</si>
  <si>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</si>
  <si>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</si>
  <si>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</si>
  <si>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</si>
  <si>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</si>
  <si>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</si>
  <si>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</si>
  <si>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</si>
  <si>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</si>
  <si>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</si>
  <si>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</si>
  <si>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</si>
  <si>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</si>
  <si>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</si>
  <si>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</si>
  <si>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</si>
  <si>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</si>
  <si>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</si>
  <si>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</si>
  <si>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</si>
  <si>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</si>
  <si>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</si>
  <si>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</si>
  <si>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</si>
  <si>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</si>
  <si>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</si>
  <si>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</si>
  <si>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</si>
  <si>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</si>
  <si>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</si>
  <si>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</si>
  <si>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</si>
  <si>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</si>
  <si>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</si>
  <si>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</si>
  <si>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</si>
  <si>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</si>
  <si>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</si>
  <si>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</si>
  <si>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</si>
  <si>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</si>
  <si>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</si>
  <si>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</si>
  <si>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</si>
  <si>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</si>
  <si>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</si>
  <si>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</si>
  <si>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</si>
  <si>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</si>
  <si>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</si>
  <si>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</si>
  <si>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</si>
  <si>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</si>
  <si>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</si>
  <si>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</si>
  <si>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</si>
  <si>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</si>
  <si>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</si>
  <si>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</si>
  <si>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</si>
  <si>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</si>
  <si>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</si>
  <si>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</si>
  <si>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</si>
  <si>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</si>
  <si>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</si>
  <si>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</si>
  <si>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</si>
  <si>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</si>
  <si>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</si>
  <si>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</si>
  <si>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</si>
  <si>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</si>
  <si>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</si>
  <si>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</si>
  <si>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</si>
  <si>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</si>
  <si>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</si>
  <si>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</si>
  <si>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</si>
  <si>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</si>
  <si>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</si>
  <si>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</si>
  <si>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</si>
  <si>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</si>
  <si>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</si>
  <si>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</si>
  <si>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</si>
  <si>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</si>
  <si>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</si>
  <si>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</si>
  <si>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</si>
  <si>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</si>
  <si>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</si>
  <si>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</si>
  <si>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</si>
  <si>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</si>
  <si>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</si>
  <si>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</si>
  <si>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</si>
  <si>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</si>
  <si>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</si>
  <si>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</si>
  <si>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</si>
  <si>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</si>
  <si>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</si>
  <si>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</si>
  <si>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</si>
  <si>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</si>
  <si>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</si>
  <si>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</si>
  <si>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</si>
  <si>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</si>
  <si>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</si>
  <si>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</si>
  <si>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</si>
  <si>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</si>
  <si>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</si>
  <si>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</si>
  <si>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</si>
  <si>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</si>
  <si>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</si>
  <si>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</si>
  <si>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</si>
  <si>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</si>
  <si>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</si>
  <si>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</si>
  <si>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</si>
  <si>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</si>
  <si>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</si>
  <si>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</si>
  <si>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</si>
  <si>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</si>
  <si>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</si>
  <si>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</si>
  <si>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</si>
  <si>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</si>
  <si>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</si>
  <si>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</si>
  <si>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</si>
  <si>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</si>
  <si>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</si>
  <si>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</si>
  <si>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</si>
  <si>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</si>
  <si>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</si>
  <si>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</si>
  <si>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</si>
  <si>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</si>
  <si>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</si>
  <si>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</si>
  <si>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</si>
  <si>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</si>
  <si>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</si>
  <si>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</si>
  <si>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</si>
  <si>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</si>
  <si>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</si>
  <si>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</si>
  <si>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</si>
  <si>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</si>
  <si>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</si>
  <si>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</si>
  <si>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</si>
  <si>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</si>
  <si>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</si>
  <si>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</si>
  <si>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</si>
  <si>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</si>
  <si>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</si>
  <si>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</si>
  <si>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</si>
  <si>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</si>
  <si>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</si>
  <si>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</si>
  <si>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</si>
  <si>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</si>
  <si>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</si>
  <si>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</si>
  <si>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</si>
  <si>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</si>
  <si>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</si>
  <si>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</si>
  <si>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</si>
  <si>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</si>
  <si>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</si>
  <si>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</si>
  <si>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</si>
  <si>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</si>
  <si>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</si>
  <si>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</si>
  <si>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</si>
  <si>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</si>
  <si>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</si>
  <si>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</si>
  <si>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</si>
  <si>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</si>
  <si>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</si>
  <si>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</si>
  <si>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</si>
  <si>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</si>
  <si>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</si>
  <si>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</si>
  <si>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</si>
  <si>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</si>
  <si>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</si>
  <si>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</si>
  <si>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</si>
  <si>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</si>
  <si>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</si>
  <si>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</si>
  <si>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</si>
  <si>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</si>
  <si>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</si>
  <si>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</si>
  <si>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</si>
  <si>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</si>
  <si>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</si>
  <si>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</si>
  <si>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</si>
  <si>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</si>
  <si>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</si>
  <si>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</si>
  <si>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</si>
  <si>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</si>
  <si>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</si>
  <si>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</si>
  <si>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</si>
  <si>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</si>
  <si>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</si>
  <si>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</si>
  <si>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</si>
  <si>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</si>
  <si>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</si>
  <si>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</si>
  <si>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</si>
  <si>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</si>
  <si>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</si>
  <si>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</si>
  <si>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</si>
  <si>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</si>
  <si>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</si>
  <si>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</si>
  <si>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</si>
  <si>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</si>
  <si>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</si>
  <si>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</si>
  <si>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</si>
  <si>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</si>
  <si>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</si>
  <si>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</si>
  <si>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</si>
  <si>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</si>
  <si>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</si>
  <si>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</si>
  <si>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</si>
  <si>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</si>
  <si>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</si>
  <si>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</si>
  <si>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</si>
  <si>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</si>
  <si>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</si>
  <si>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</si>
  <si>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</si>
  <si>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</si>
  <si>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</si>
  <si>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</si>
  <si>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</si>
  <si>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</si>
  <si>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</si>
  <si>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</si>
  <si>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</si>
  <si>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</si>
  <si>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</si>
  <si>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</si>
  <si>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</si>
  <si>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</si>
  <si>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</si>
  <si>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</si>
  <si>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</si>
  <si>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</si>
  <si>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</si>
  <si>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</si>
  <si>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</si>
  <si>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</si>
  <si>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</si>
  <si>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</si>
  <si>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</si>
  <si>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</si>
  <si>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</si>
  <si>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</si>
  <si>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</si>
  <si>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</si>
  <si>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</si>
  <si>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</si>
  <si>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</si>
  <si>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</si>
  <si>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</si>
  <si>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</si>
  <si>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</si>
  <si>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</si>
  <si>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</si>
  <si>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</si>
  <si>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</si>
  <si>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</si>
  <si>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</si>
  <si>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</si>
  <si>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</si>
  <si>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</si>
  <si>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</si>
  <si>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</si>
  <si>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</si>
  <si>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</si>
  <si>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</si>
  <si>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</si>
  <si>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</si>
  <si>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</si>
  <si>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</si>
  <si>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</si>
  <si>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</si>
  <si>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</si>
  <si>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</si>
  <si>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</si>
  <si>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</si>
  <si>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</si>
  <si>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</si>
  <si>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</si>
  <si>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</si>
  <si>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</si>
  <si>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</si>
  <si>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</si>
  <si>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</si>
  <si>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</si>
  <si>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</si>
  <si>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</si>
  <si>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</si>
  <si>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</si>
  <si>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</si>
  <si>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</si>
  <si>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</si>
  <si>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</si>
  <si>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</si>
  <si>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</si>
  <si>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</si>
  <si>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</si>
  <si>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</si>
  <si>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</si>
  <si>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</si>
  <si>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</si>
  <si>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</si>
  <si>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</si>
  <si>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</si>
  <si>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</si>
  <si>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</si>
  <si>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</si>
  <si>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</si>
  <si>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</si>
  <si>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</si>
  <si>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</si>
  <si>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</si>
  <si>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</si>
  <si>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</si>
  <si>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</si>
  <si>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</si>
  <si>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</si>
  <si>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</si>
  <si>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</si>
  <si>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</si>
  <si>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</si>
  <si>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</si>
  <si>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</si>
  <si>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</si>
  <si>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</si>
  <si>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</si>
  <si>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</si>
  <si>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</si>
  <si>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</si>
  <si>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</si>
  <si>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</si>
  <si>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</si>
  <si>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</si>
  <si>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</si>
  <si>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</si>
  <si>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</si>
  <si>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</si>
  <si>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</si>
  <si>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</si>
  <si>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</si>
  <si>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</si>
  <si>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</si>
  <si>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</si>
  <si>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</si>
  <si>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</si>
  <si>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</si>
  <si>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</si>
  <si>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</si>
  <si>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</si>
  <si>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</si>
  <si>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</si>
  <si>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</si>
  <si>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</si>
  <si>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</si>
  <si>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</si>
  <si>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</si>
  <si>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</si>
  <si>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</si>
  <si>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</si>
  <si>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</si>
  <si>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</si>
  <si>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</si>
  <si>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</si>
  <si>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</si>
  <si>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</si>
  <si>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</si>
  <si>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</si>
  <si>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</si>
  <si>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</si>
  <si>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</si>
  <si>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</si>
  <si>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</si>
  <si>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</si>
  <si>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</si>
  <si>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</si>
  <si>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</si>
  <si>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</si>
  <si>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</si>
  <si>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</si>
  <si>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</si>
  <si>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</si>
  <si>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</si>
  <si>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</si>
  <si>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</si>
  <si>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</si>
  <si>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</si>
  <si>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</si>
  <si>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</si>
  <si>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</si>
  <si>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</si>
  <si>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</si>
  <si>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</si>
  <si>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</si>
  <si>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</si>
  <si>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</si>
  <si>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</si>
  <si>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</si>
  <si>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</si>
  <si>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</si>
  <si>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</si>
  <si>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</si>
  <si>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</si>
  <si>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</si>
  <si>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</si>
  <si>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</si>
  <si>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</si>
  <si>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</si>
  <si>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</si>
  <si>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</si>
  <si>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</si>
  <si>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</si>
  <si>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</si>
  <si>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</si>
  <si>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</si>
  <si>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</si>
  <si>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</si>
  <si>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</si>
  <si>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</si>
  <si>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</si>
  <si>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</si>
  <si>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</si>
  <si>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</si>
  <si>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</si>
  <si>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</si>
  <si>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</si>
  <si>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</si>
  <si>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</si>
  <si>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</si>
  <si>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</si>
  <si>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</si>
  <si>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</si>
  <si>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</si>
  <si>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</si>
  <si>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</si>
  <si>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</si>
  <si>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</si>
  <si>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</si>
  <si>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</si>
  <si>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</si>
  <si>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</si>
  <si>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</si>
  <si>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</si>
  <si>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</si>
  <si>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</si>
  <si>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</si>
  <si>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</si>
  <si>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</si>
  <si>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</si>
  <si>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</si>
  <si>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</si>
  <si>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</si>
  <si>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</si>
  <si>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</si>
  <si>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</si>
  <si>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</si>
  <si>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</si>
  <si>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</si>
  <si>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</si>
  <si>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</si>
  <si>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</si>
  <si>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</si>
  <si>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</si>
  <si>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</si>
  <si>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</si>
  <si>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</si>
  <si>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</si>
  <si>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</si>
  <si>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</si>
  <si>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</si>
  <si>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</si>
  <si>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</si>
  <si>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</si>
  <si>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</si>
  <si>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</si>
  <si>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</si>
  <si>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</si>
  <si>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</si>
  <si>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</si>
  <si>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</si>
  <si>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</si>
  <si>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</si>
  <si>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</si>
  <si>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</si>
  <si>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</si>
  <si>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</si>
  <si>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</si>
  <si>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</si>
  <si>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</si>
  <si>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</si>
  <si>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</si>
  <si>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</si>
  <si>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</si>
  <si>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</si>
  <si>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</si>
  <si>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</si>
  <si>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</si>
  <si>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</si>
  <si>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</si>
  <si>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</si>
  <si>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</si>
  <si>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</si>
  <si>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</si>
  <si>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</si>
  <si>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</si>
  <si>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</si>
  <si>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</si>
  <si>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</si>
  <si>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</si>
  <si>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</si>
  <si>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</si>
  <si>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</si>
  <si>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</si>
  <si>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</si>
  <si>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</si>
  <si>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</si>
  <si>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</si>
  <si>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</si>
  <si>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</si>
  <si>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</si>
  <si>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</si>
  <si>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</si>
  <si>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</si>
  <si>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</si>
  <si>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</si>
  <si>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</si>
  <si>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</si>
  <si>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</si>
  <si>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</si>
  <si>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</si>
  <si>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</si>
  <si>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</si>
  <si>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</si>
  <si>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</si>
  <si>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</si>
  <si>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</si>
  <si>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</si>
  <si>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</si>
  <si>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</si>
  <si>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</si>
  <si>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</si>
  <si>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</si>
  <si>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</si>
  <si>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</si>
  <si>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</si>
  <si>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</si>
  <si>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</si>
  <si>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</si>
  <si>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</si>
  <si>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</si>
  <si>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</si>
  <si>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</si>
  <si>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</si>
  <si>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</si>
  <si>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</si>
  <si>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</si>
  <si>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</si>
  <si>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</si>
  <si>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</si>
  <si>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</si>
  <si>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</si>
  <si>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</si>
  <si>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</si>
  <si>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</si>
  <si>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</si>
  <si>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</si>
  <si>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</si>
  <si>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</si>
  <si>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</si>
  <si>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</si>
  <si>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</si>
  <si>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</si>
  <si>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</si>
  <si>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</si>
  <si>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</si>
  <si>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</si>
  <si>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</si>
  <si>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</si>
  <si>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</si>
  <si>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</si>
  <si>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</si>
  <si>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</si>
  <si>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</si>
  <si>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</si>
  <si>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</si>
  <si>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</si>
  <si>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</si>
  <si>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</si>
  <si>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</si>
  <si>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</si>
  <si>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</si>
  <si>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</si>
  <si>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</si>
  <si>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</si>
  <si>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</si>
  <si>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</si>
  <si>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</si>
  <si>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</si>
  <si>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</si>
  <si>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</si>
  <si>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</si>
  <si>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</si>
  <si>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</si>
  <si>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</si>
  <si>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</si>
  <si>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</si>
  <si>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</si>
  <si>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</si>
  <si>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</si>
  <si>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</si>
  <si>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</si>
  <si>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</si>
  <si>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</si>
  <si>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</si>
  <si>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</si>
  <si>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</si>
  <si>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</si>
  <si>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</si>
  <si>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</si>
  <si>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</si>
  <si>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</si>
  <si>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</si>
  <si>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</si>
  <si>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</si>
  <si>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</si>
  <si>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</si>
  <si>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</si>
  <si>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</si>
  <si>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</si>
  <si>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</si>
  <si>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</si>
  <si>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</si>
  <si>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</si>
  <si>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</si>
  <si>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</si>
  <si>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</si>
  <si>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</si>
  <si>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</si>
  <si>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</si>
  <si>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</si>
  <si>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</si>
  <si>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</si>
  <si>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</si>
  <si>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</si>
  <si>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</si>
  <si>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</si>
  <si>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</si>
  <si>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</si>
  <si>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</si>
  <si>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</si>
  <si>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</si>
  <si>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</si>
  <si>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</si>
  <si>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</si>
  <si>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</si>
  <si>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</si>
  <si>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</si>
  <si>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</si>
  <si>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</si>
  <si>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</si>
  <si>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</si>
  <si>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</si>
  <si>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</si>
  <si>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</si>
  <si>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</si>
  <si>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</si>
  <si>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</si>
  <si>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</si>
  <si>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</si>
  <si>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</si>
  <si>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</si>
  <si>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</si>
  <si>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</si>
  <si>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</si>
  <si>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</si>
  <si>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</si>
  <si>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</si>
  <si>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</si>
  <si>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</si>
  <si>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</si>
  <si>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</si>
  <si>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</si>
  <si>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</si>
  <si>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</si>
  <si>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</si>
  <si>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</si>
  <si>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</si>
  <si>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</si>
  <si>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</si>
  <si>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</si>
  <si>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</si>
  <si>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</si>
  <si>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</si>
  <si>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</si>
  <si>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</si>
  <si>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</si>
  <si>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</si>
  <si>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</si>
  <si>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</si>
  <si>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</si>
  <si>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</si>
  <si>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</si>
  <si>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</si>
  <si>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</si>
  <si>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</si>
  <si>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</si>
  <si>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</si>
  <si>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</si>
  <si>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</si>
  <si>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</si>
  <si>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</si>
  <si>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</si>
  <si>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</si>
  <si>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</si>
  <si>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</si>
  <si>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</si>
  <si>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</si>
  <si>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</si>
  <si>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</si>
  <si>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</si>
  <si>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</si>
  <si>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</si>
  <si>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</si>
  <si>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</si>
  <si>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</si>
  <si>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</si>
  <si>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</si>
  <si>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</si>
  <si>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</si>
  <si>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</si>
  <si>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</si>
  <si>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</si>
  <si>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</si>
  <si>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</si>
  <si>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</si>
  <si>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</si>
  <si>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</si>
  <si>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</si>
  <si>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</si>
  <si>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</si>
  <si>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</si>
  <si>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</si>
  <si>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</si>
  <si>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</si>
  <si>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</si>
  <si>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</si>
  <si>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</si>
  <si>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</si>
  <si>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</si>
  <si>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</si>
  <si>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</si>
  <si>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</si>
  <si>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</si>
  <si>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</si>
  <si>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</si>
  <si>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</si>
  <si>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</si>
  <si>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</si>
  <si>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</si>
  <si>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</si>
  <si>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</si>
  <si>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</si>
  <si>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</si>
  <si>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</si>
  <si>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</si>
  <si>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</si>
  <si>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</si>
  <si>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</si>
  <si>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</si>
  <si>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</si>
  <si>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</si>
  <si>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</si>
  <si>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</si>
  <si>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</si>
  <si>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</si>
  <si>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</si>
  <si>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</si>
  <si>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</si>
  <si>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</si>
  <si>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</si>
  <si>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</si>
  <si>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</si>
  <si>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</si>
  <si>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</si>
  <si>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</si>
  <si>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</si>
  <si>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</si>
  <si>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</si>
  <si>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</si>
  <si>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</si>
  <si>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</si>
  <si>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</si>
  <si>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</si>
  <si>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</si>
  <si>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</si>
  <si>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</si>
  <si>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</si>
  <si>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</si>
  <si>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</si>
  <si>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</si>
  <si>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</si>
  <si>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</si>
  <si>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</si>
  <si>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</si>
  <si>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</si>
  <si>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</si>
  <si>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</si>
  <si>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</si>
  <si>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</si>
  <si>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</si>
  <si>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</si>
  <si>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</si>
  <si>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</si>
  <si>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</si>
  <si>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</si>
  <si>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</si>
  <si>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</si>
  <si>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</si>
  <si>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</si>
  <si>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</si>
  <si>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</si>
  <si>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</si>
  <si>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</si>
  <si>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</si>
  <si>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</si>
  <si>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</si>
  <si>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</si>
  <si>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</si>
  <si>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</si>
  <si>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</si>
  <si>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</si>
  <si>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</si>
  <si>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</si>
  <si>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</si>
  <si>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</si>
  <si>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</si>
  <si>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</si>
  <si>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</si>
  <si>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</si>
  <si>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</si>
  <si>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</si>
  <si>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</si>
  <si>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</si>
  <si>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</si>
  <si>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</si>
  <si>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</si>
  <si>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</si>
  <si>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</si>
  <si>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</si>
  <si>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</si>
  <si>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</si>
  <si>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</si>
  <si>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</si>
  <si>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</si>
  <si>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</si>
  <si>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</si>
  <si>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</si>
  <si>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</si>
  <si>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</si>
  <si>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</si>
  <si>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</si>
  <si>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</si>
  <si>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</si>
  <si>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</si>
  <si>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</si>
  <si>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</si>
  <si>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</si>
  <si>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</si>
  <si>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</si>
  <si>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</si>
  <si>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</si>
  <si>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</si>
  <si>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</si>
  <si>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</si>
  <si>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</si>
  <si>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</si>
  <si>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</si>
  <si>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</si>
  <si>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</si>
  <si>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</si>
  <si>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</si>
  <si>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</si>
  <si>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</si>
  <si>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</si>
  <si>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</si>
  <si>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</si>
  <si>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</si>
  <si>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</si>
  <si>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</si>
  <si>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</si>
  <si>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</si>
  <si>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</si>
  <si>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</si>
  <si>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</si>
  <si>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</si>
  <si>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</si>
  <si>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</si>
  <si>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</si>
  <si>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</si>
  <si>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</si>
  <si>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</si>
  <si>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</si>
  <si>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</si>
  <si>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</si>
  <si>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</si>
  <si>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</si>
  <si>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</si>
  <si>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</si>
  <si>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</si>
  <si>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</si>
  <si>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</si>
  <si>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</si>
  <si>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</si>
  <si>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</si>
  <si>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</si>
  <si>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</si>
  <si>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</si>
  <si>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</si>
  <si>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</si>
  <si>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</si>
  <si>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</si>
  <si>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</si>
  <si>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</si>
  <si>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</si>
  <si>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</si>
  <si>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</si>
  <si>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</si>
  <si>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</si>
  <si>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</si>
  <si>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</si>
  <si>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</si>
  <si>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</si>
  <si>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</si>
  <si>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</si>
  <si>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</si>
  <si>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</si>
  <si>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</si>
  <si>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</si>
  <si>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</si>
  <si>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</si>
  <si>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</si>
  <si>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</si>
  <si>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</si>
  <si>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</si>
  <si>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</si>
  <si>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</si>
  <si>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</si>
  <si>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</si>
  <si>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</si>
  <si>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</si>
  <si>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</si>
  <si>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</si>
  <si>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</si>
  <si>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</si>
  <si>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</si>
  <si>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</si>
  <si>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</si>
  <si>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</si>
  <si>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</si>
  <si>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</si>
  <si>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</si>
  <si>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</si>
  <si>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</si>
  <si>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</si>
  <si>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</si>
  <si>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</si>
  <si>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</si>
  <si>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</si>
  <si>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</si>
  <si>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</si>
  <si>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</si>
  <si>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</si>
  <si>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</si>
  <si>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</si>
  <si>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</si>
  <si>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</si>
  <si>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</si>
  <si>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</si>
  <si>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</si>
  <si>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</si>
  <si>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</si>
  <si>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</si>
  <si>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</si>
  <si>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</si>
  <si>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</si>
  <si>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</si>
  <si>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</si>
  <si>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</si>
  <si>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</si>
  <si>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</si>
  <si>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</si>
  <si>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</si>
  <si>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</si>
  <si>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</si>
  <si>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</si>
  <si>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</si>
  <si>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</si>
  <si>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</si>
  <si>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</si>
  <si>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</si>
  <si>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</si>
  <si>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</si>
  <si>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</si>
  <si>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</si>
  <si>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</si>
  <si>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</si>
  <si>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</si>
  <si>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</si>
  <si>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</si>
  <si>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</si>
  <si>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</si>
  <si>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</si>
  <si>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</si>
  <si>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</si>
  <si>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</si>
  <si>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</si>
  <si>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</si>
  <si>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</si>
  <si>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</si>
  <si>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</si>
  <si>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</si>
  <si>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</si>
  <si>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</si>
  <si>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</si>
  <si>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</si>
  <si>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</si>
  <si>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</si>
  <si>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</si>
  <si>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</si>
  <si>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</si>
  <si>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</si>
  <si>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</si>
  <si>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</si>
  <si>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</si>
  <si>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</si>
  <si>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</si>
  <si>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</si>
  <si>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</si>
  <si>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</si>
  <si>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</si>
  <si>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</si>
  <si>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</si>
  <si>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</si>
  <si>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</si>
  <si>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</si>
  <si>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</si>
  <si>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</si>
  <si>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</si>
  <si>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</si>
  <si>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</si>
  <si>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</si>
  <si>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</si>
  <si>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</si>
  <si>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</si>
  <si>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</si>
  <si>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</si>
  <si>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</si>
  <si>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</si>
  <si>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</si>
  <si>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</si>
  <si>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</si>
  <si>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</si>
  <si>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</si>
  <si>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</si>
  <si>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</si>
  <si>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</si>
  <si>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</si>
  <si>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</si>
  <si>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</si>
  <si>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</si>
  <si>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</si>
  <si>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</si>
  <si>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</si>
  <si>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</si>
  <si>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</si>
  <si>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</si>
  <si>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</si>
  <si>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</si>
  <si>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</si>
  <si>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</si>
  <si>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</si>
  <si>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</si>
  <si>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</si>
  <si>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</si>
  <si>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</si>
  <si>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</si>
  <si>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</si>
  <si>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</si>
  <si>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</si>
  <si>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</si>
  <si>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</si>
  <si>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</si>
  <si>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</si>
  <si>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</si>
  <si>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</si>
  <si>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</si>
  <si>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</si>
  <si>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</si>
  <si>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</si>
  <si>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</si>
  <si>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</si>
  <si>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</si>
  <si>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</si>
  <si>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</si>
  <si>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</si>
  <si>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</si>
  <si>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</si>
  <si>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</si>
  <si>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</si>
  <si>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</si>
  <si>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</si>
  <si>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</si>
  <si>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</si>
  <si>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</si>
  <si>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</si>
  <si>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</si>
  <si>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</si>
  <si>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</si>
  <si>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</si>
  <si>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</si>
  <si>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</si>
  <si>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</si>
  <si>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</si>
  <si>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</si>
  <si>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</si>
  <si>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</si>
  <si>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</si>
  <si>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</si>
  <si>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</si>
  <si>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</si>
  <si>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</si>
  <si>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</si>
  <si>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</si>
  <si>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</si>
  <si>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</si>
  <si>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</si>
  <si>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</si>
  <si>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</si>
  <si>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</si>
  <si>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</si>
  <si>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</si>
  <si>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</si>
  <si>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</si>
  <si>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</si>
  <si>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</si>
  <si>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</si>
  <si>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</si>
  <si>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</si>
  <si>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</si>
  <si>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</si>
  <si>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</si>
  <si>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</si>
  <si>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</si>
  <si>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</si>
  <si>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</si>
  <si>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</si>
  <si>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</si>
  <si>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</si>
  <si>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</si>
  <si>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</si>
  <si>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</si>
  <si>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</si>
  <si>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</si>
  <si>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</si>
  <si>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</si>
  <si>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</si>
  <si>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</si>
  <si>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</si>
  <si>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</si>
  <si>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</si>
  <si>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</si>
  <si>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</si>
  <si>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</si>
  <si>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</si>
  <si>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</si>
  <si>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</si>
  <si>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</si>
  <si>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</si>
  <si>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</si>
  <si>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</si>
  <si>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</si>
  <si>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</si>
  <si>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</si>
  <si>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</si>
  <si>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</si>
  <si>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</si>
  <si>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</si>
  <si>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</si>
  <si>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</si>
  <si>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</si>
  <si>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</si>
  <si>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</si>
  <si>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</si>
  <si>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</si>
  <si>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</si>
  <si>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</si>
  <si>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</si>
  <si>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</si>
  <si>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</si>
  <si>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</si>
  <si>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</si>
  <si>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</si>
  <si>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</si>
  <si>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</si>
  <si>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</si>
  <si>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</si>
  <si>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</si>
  <si>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</si>
  <si>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</si>
  <si>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</si>
  <si>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</si>
  <si>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</si>
  <si>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</si>
  <si>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</si>
  <si>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</si>
  <si>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</si>
  <si>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</si>
  <si>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</si>
  <si>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</si>
  <si>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</si>
  <si>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</si>
  <si>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</si>
  <si>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</si>
  <si>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</si>
  <si>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</si>
  <si>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</si>
  <si>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</si>
  <si>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</si>
  <si>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</si>
  <si>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</si>
  <si>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</si>
  <si>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</si>
  <si>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</si>
  <si>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</si>
  <si>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</si>
  <si>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</si>
  <si>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</si>
  <si>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</si>
  <si>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</si>
  <si>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</si>
  <si>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</si>
  <si>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</si>
  <si>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</si>
  <si>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</si>
  <si>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</si>
  <si>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</si>
  <si>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</si>
  <si>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</si>
  <si>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</si>
  <si>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</si>
  <si>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</si>
  <si>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</si>
  <si>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</si>
  <si>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</si>
  <si>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</si>
  <si>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</si>
  <si>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</si>
  <si>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</si>
  <si>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</si>
  <si>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</si>
  <si>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</si>
  <si>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</si>
  <si>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</si>
  <si>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</si>
  <si>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</si>
  <si>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</si>
  <si>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</si>
  <si>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</si>
  <si>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</si>
  <si>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</si>
  <si>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</si>
  <si>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</si>
  <si>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</si>
  <si>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</si>
  <si>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</si>
  <si>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</si>
  <si>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</si>
  <si>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</si>
  <si>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</si>
  <si>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</si>
  <si>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</si>
  <si>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</si>
  <si>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</si>
  <si>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</si>
  <si>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</si>
  <si>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</si>
  <si>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</si>
  <si>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</si>
  <si>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</si>
  <si>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</si>
  <si>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</si>
  <si>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</si>
  <si>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</si>
  <si>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</si>
  <si>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</si>
  <si>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</si>
  <si>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</si>
  <si>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</si>
  <si>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</si>
  <si>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</si>
  <si>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</si>
  <si>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</si>
  <si>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</si>
  <si>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</si>
  <si>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</si>
  <si>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</si>
  <si>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</si>
  <si>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</si>
  <si>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</si>
  <si>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</si>
  <si>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</si>
  <si>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</si>
  <si>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</si>
  <si>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</si>
  <si>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</si>
  <si>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</si>
  <si>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</si>
  <si>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</si>
  <si>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</si>
  <si>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</si>
  <si>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</si>
  <si>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</si>
  <si>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</si>
  <si>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</si>
  <si>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</si>
  <si>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</si>
  <si>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</si>
  <si>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</si>
  <si>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</si>
  <si>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</si>
  <si>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</si>
  <si>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</si>
  <si>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</si>
  <si>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</si>
  <si>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</si>
  <si>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</si>
  <si>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</si>
  <si>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</si>
  <si>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</si>
  <si>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</si>
  <si>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</si>
  <si>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</si>
  <si>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</si>
  <si>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</si>
  <si>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</si>
  <si>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</si>
  <si>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</si>
  <si>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</si>
  <si>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</si>
  <si>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</si>
  <si>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</si>
  <si>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</si>
  <si>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</si>
  <si>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</si>
  <si>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</si>
  <si>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</si>
  <si>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</si>
  <si>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</si>
  <si>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</si>
  <si>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</si>
  <si>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</si>
  <si>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</si>
  <si>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</si>
  <si>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</si>
  <si>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</si>
  <si>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</si>
  <si>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</si>
  <si>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</si>
  <si>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</si>
  <si>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</si>
  <si>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</si>
  <si>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</si>
  <si>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</si>
  <si>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</si>
  <si>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</si>
  <si>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</si>
  <si>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</si>
  <si>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</si>
  <si>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</si>
  <si>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</si>
  <si>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</si>
  <si>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</si>
  <si>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</si>
  <si>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</si>
  <si>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</si>
  <si>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</si>
  <si>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</si>
  <si>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</si>
  <si>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</si>
  <si>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</si>
  <si>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</si>
  <si>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</si>
  <si>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</si>
  <si>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</si>
  <si>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</si>
  <si>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</si>
  <si>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</si>
  <si>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</si>
  <si>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</si>
  <si>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</si>
  <si>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</si>
  <si>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</si>
  <si>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</si>
  <si>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</si>
  <si>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</si>
  <si>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</si>
  <si>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</si>
  <si>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</si>
  <si>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</si>
  <si>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</si>
  <si>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</si>
  <si>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</si>
  <si>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</si>
  <si>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</si>
  <si>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</si>
  <si>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</si>
  <si>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</si>
  <si>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</si>
  <si>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</si>
  <si>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</si>
  <si>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</si>
  <si>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</si>
  <si>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</si>
  <si>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</si>
  <si>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</si>
  <si>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</si>
  <si>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</si>
  <si>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</si>
  <si>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</si>
  <si>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</si>
  <si>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</si>
  <si>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</si>
  <si>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</si>
  <si>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</si>
  <si>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</si>
  <si>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</si>
  <si>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</si>
  <si>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</si>
  <si>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</si>
  <si>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</si>
  <si>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</si>
  <si>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</si>
  <si>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</si>
  <si>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</si>
  <si>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</si>
  <si>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</si>
  <si>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</si>
  <si>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</si>
  <si>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</si>
  <si>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</si>
  <si>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</si>
  <si>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</si>
  <si>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</si>
  <si>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</si>
  <si>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</si>
  <si>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</si>
  <si>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</si>
  <si>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</si>
  <si>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</si>
  <si>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</si>
  <si>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</si>
  <si>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</si>
  <si>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</si>
  <si>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</si>
  <si>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</si>
  <si>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</si>
  <si>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</si>
  <si>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</si>
  <si>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</si>
  <si>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</si>
  <si>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</si>
  <si>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</si>
  <si>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</si>
  <si>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</si>
  <si>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</si>
  <si>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</si>
  <si>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</si>
  <si>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</si>
  <si>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</si>
  <si>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</si>
  <si>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</si>
  <si>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</si>
  <si>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</si>
  <si>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</si>
  <si>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</si>
  <si>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</si>
  <si>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</si>
  <si>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</si>
  <si>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</si>
  <si>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</si>
  <si>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</si>
  <si>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</si>
  <si>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</si>
  <si>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</si>
  <si>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</si>
  <si>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</si>
  <si>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</si>
  <si>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</si>
  <si>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</si>
  <si>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</si>
  <si>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</si>
  <si>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</si>
  <si>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</si>
  <si>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</si>
  <si>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</si>
  <si>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</si>
  <si>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</si>
  <si>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</si>
  <si>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</si>
  <si>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</si>
  <si>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</si>
  <si>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</si>
  <si>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</si>
  <si>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</si>
  <si>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</si>
  <si>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</si>
  <si>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</si>
  <si>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</si>
  <si>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</si>
  <si>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</si>
  <si>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</si>
  <si>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</si>
  <si>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</si>
  <si>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</si>
  <si>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</si>
  <si>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</si>
  <si>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</si>
  <si>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</si>
  <si>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</si>
  <si>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</si>
  <si>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</si>
  <si>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</si>
  <si>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</si>
  <si>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</si>
  <si>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</si>
  <si>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</si>
  <si>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</si>
  <si>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</si>
  <si>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</si>
  <si>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</si>
  <si>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</si>
  <si>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</si>
  <si>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</si>
  <si>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</si>
  <si>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</si>
  <si>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</si>
  <si>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</si>
  <si>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</si>
  <si>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</si>
  <si>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</si>
  <si>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</si>
  <si>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</si>
  <si>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</si>
  <si>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</si>
  <si>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</si>
  <si>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</si>
  <si>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</si>
  <si>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</si>
  <si>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</si>
  <si>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</si>
  <si>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</si>
  <si>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</si>
  <si>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</si>
  <si>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</si>
  <si>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</si>
  <si>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</si>
  <si>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</si>
  <si>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</si>
  <si>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</si>
  <si>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</si>
  <si>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</si>
  <si>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</si>
  <si>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</si>
  <si>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</si>
  <si>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</si>
  <si>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</si>
  <si>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</si>
  <si>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</si>
  <si>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</si>
  <si>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</si>
  <si>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</si>
  <si>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</si>
  <si>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</si>
  <si>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</si>
  <si>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</si>
  <si>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</si>
  <si>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</si>
  <si>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</si>
  <si>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</si>
  <si>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</si>
  <si>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</si>
  <si>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</si>
  <si>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</si>
  <si>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</si>
  <si>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</si>
  <si>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</si>
  <si>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</si>
  <si>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</si>
  <si>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</si>
  <si>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</si>
  <si>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</si>
  <si>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</si>
  <si>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</si>
  <si>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</si>
  <si>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</si>
  <si>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</si>
  <si>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</si>
  <si>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</si>
  <si>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</si>
  <si>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</si>
  <si>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</si>
  <si>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</si>
  <si>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</si>
  <si>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</si>
  <si>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</si>
  <si>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</si>
  <si>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</si>
  <si>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</si>
  <si>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</si>
  <si>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</si>
  <si>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</si>
  <si>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</si>
  <si>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</si>
  <si>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</si>
  <si>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</si>
  <si>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</si>
  <si>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</si>
  <si>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</si>
  <si>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</si>
  <si>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</si>
  <si>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</si>
  <si>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</si>
  <si>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</si>
  <si>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</si>
  <si>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</si>
  <si>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</si>
  <si>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</si>
  <si>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</si>
  <si>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</si>
  <si>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</si>
  <si>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</si>
  <si>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</si>
  <si>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</si>
  <si>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</si>
  <si>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</si>
  <si>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</si>
  <si>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</si>
  <si>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</si>
  <si>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</si>
  <si>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</si>
  <si>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</si>
  <si>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</si>
  <si>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</si>
  <si>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</si>
  <si>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</si>
  <si>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</si>
  <si>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</si>
  <si>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</si>
  <si>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</si>
  <si>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</si>
  <si>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</si>
  <si>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</si>
  <si>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</si>
  <si>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</si>
  <si>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</si>
  <si>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</si>
  <si>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</si>
  <si>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</si>
  <si>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</si>
  <si>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</si>
  <si>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</si>
  <si>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</si>
  <si>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</si>
  <si>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</si>
  <si>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</si>
  <si>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</si>
  <si>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</si>
  <si>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</si>
  <si>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</si>
  <si>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</si>
  <si>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</si>
  <si>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</si>
  <si>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</si>
  <si>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</si>
  <si>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</si>
  <si>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</si>
  <si>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</si>
  <si>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</si>
  <si>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</si>
  <si>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</si>
  <si>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</si>
  <si>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</si>
  <si>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</si>
  <si>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</si>
  <si>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</si>
  <si>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</si>
  <si>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</si>
  <si>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</si>
  <si>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</si>
  <si>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</si>
  <si>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</si>
  <si>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</si>
  <si>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</si>
  <si>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</si>
  <si>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</si>
  <si>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</si>
  <si>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</si>
  <si>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</si>
  <si>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</si>
  <si>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</si>
  <si>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</si>
  <si>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</si>
  <si>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</si>
  <si>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</si>
  <si>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</si>
  <si>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</si>
  <si>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</si>
  <si>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</si>
  <si>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</si>
  <si>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</si>
  <si>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</si>
  <si>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</si>
  <si>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</si>
  <si>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</si>
  <si>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</si>
  <si>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</si>
  <si>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</si>
  <si>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</si>
  <si>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</si>
  <si>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</si>
  <si>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</si>
  <si>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</si>
  <si>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</si>
  <si>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</si>
  <si>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</si>
  <si>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</si>
  <si>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</si>
  <si>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</si>
  <si>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</si>
  <si>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</si>
  <si>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</si>
  <si>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</si>
  <si>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</si>
  <si>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</si>
  <si>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</si>
  <si>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</si>
  <si>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</si>
  <si>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</si>
  <si>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</si>
  <si>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</si>
  <si>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</si>
  <si>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</si>
  <si>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</si>
  <si>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</si>
  <si>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</si>
  <si>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</si>
  <si>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</si>
  <si>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</si>
  <si>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</si>
  <si>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</si>
  <si>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</si>
  <si>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</si>
  <si>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</si>
  <si>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</si>
  <si>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</si>
  <si>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</si>
  <si>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</si>
  <si>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</si>
  <si>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</si>
  <si>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</si>
  <si>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</si>
  <si>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</si>
  <si>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</si>
  <si>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</si>
  <si>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</si>
  <si>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</si>
  <si>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</si>
  <si>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</si>
  <si>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</si>
  <si>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</si>
  <si>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</si>
  <si>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</si>
  <si>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</si>
  <si>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</si>
  <si>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</si>
  <si>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</si>
  <si>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</si>
  <si>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</si>
  <si>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</si>
  <si>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</si>
  <si>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</si>
  <si>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</si>
  <si>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</si>
  <si>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</si>
  <si>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</si>
  <si>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</si>
  <si>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</si>
  <si>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</si>
  <si>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</si>
  <si>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</si>
  <si>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</si>
  <si>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</si>
  <si>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</si>
  <si>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</si>
  <si>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</si>
  <si>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</si>
  <si>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</si>
  <si>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</si>
  <si>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</si>
  <si>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</si>
  <si>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</si>
  <si>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</si>
  <si>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</si>
  <si>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</si>
  <si>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</si>
  <si>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</si>
  <si>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</si>
  <si>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</si>
  <si>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</si>
  <si>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</si>
  <si>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</si>
  <si>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</si>
  <si>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</si>
  <si>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</si>
  <si>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</si>
  <si>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</si>
  <si>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</si>
  <si>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</si>
  <si>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</si>
  <si>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</si>
  <si>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</si>
  <si>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</si>
  <si>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</si>
  <si>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</si>
  <si>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</si>
  <si>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</si>
  <si>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</si>
  <si>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</si>
  <si>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</si>
  <si>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</si>
  <si>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</si>
  <si>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</si>
  <si>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</si>
  <si>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</si>
  <si>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</si>
  <si>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</si>
  <si>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</si>
  <si>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</si>
  <si>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</si>
  <si>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</si>
  <si>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</si>
  <si>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</si>
  <si>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</si>
  <si>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</si>
  <si>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</si>
  <si>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</si>
  <si>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</si>
  <si>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</si>
  <si>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</si>
  <si>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</si>
  <si>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</si>
  <si>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</si>
  <si>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</si>
  <si>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</si>
  <si>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</si>
  <si>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</si>
  <si>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</si>
  <si>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</si>
  <si>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</si>
  <si>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</si>
  <si>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</si>
  <si>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</si>
  <si>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</si>
  <si>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</si>
  <si>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</si>
  <si>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</si>
  <si>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</si>
  <si>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</si>
  <si>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</si>
  <si>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</si>
  <si>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</si>
  <si>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</si>
  <si>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</si>
  <si>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</si>
  <si>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</si>
  <si>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</si>
  <si>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</si>
  <si>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</si>
  <si>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</si>
  <si>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</si>
  <si>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</si>
  <si>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</si>
  <si>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</si>
  <si>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</si>
  <si>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</si>
  <si>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</si>
  <si>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</si>
  <si>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</si>
  <si>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</si>
  <si>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</si>
  <si>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</si>
  <si>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</si>
  <si>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</si>
  <si>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</si>
  <si>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</si>
  <si>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</si>
  <si>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</si>
  <si>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</si>
  <si>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</si>
  <si>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</si>
  <si>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</si>
  <si>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</si>
  <si>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</si>
  <si>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</si>
  <si>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</si>
  <si>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</si>
  <si>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</si>
  <si>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</si>
  <si>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</si>
  <si>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</si>
  <si>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</si>
  <si>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</si>
  <si>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</si>
  <si>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</si>
  <si>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</si>
  <si>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</si>
  <si>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</si>
  <si>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</si>
  <si>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</si>
  <si>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</si>
  <si>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</si>
  <si>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</si>
  <si>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</si>
  <si>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</si>
  <si>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</si>
  <si>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</si>
  <si>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</si>
  <si>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</si>
  <si>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</si>
  <si>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</si>
  <si>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</si>
  <si>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</si>
  <si>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</si>
  <si>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</si>
  <si>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</si>
  <si>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</si>
  <si>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</si>
  <si>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</si>
  <si>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</si>
  <si>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</si>
  <si>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</si>
  <si>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</si>
  <si>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</si>
  <si>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</si>
  <si>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</si>
  <si>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</si>
  <si>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</si>
  <si>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</si>
  <si>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</si>
  <si>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</si>
  <si>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</si>
  <si>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</si>
  <si>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</si>
  <si>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</si>
  <si>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</si>
  <si>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</si>
  <si>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</si>
  <si>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</si>
  <si>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</si>
  <si>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</si>
  <si>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</si>
  <si>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</si>
  <si>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</si>
  <si>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</si>
  <si>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</si>
  <si>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</si>
  <si>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</si>
  <si>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</si>
  <si>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</si>
  <si>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</si>
  <si>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</si>
  <si>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</si>
  <si>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</si>
  <si>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</si>
  <si>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</si>
  <si>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</si>
  <si>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</si>
  <si>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</si>
  <si>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</si>
  <si>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</si>
  <si>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</si>
  <si>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</si>
  <si>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</si>
  <si>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</si>
  <si>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</si>
  <si>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</si>
  <si>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</si>
  <si>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</si>
  <si>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</si>
  <si>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</si>
  <si>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</si>
  <si>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</si>
  <si>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</si>
  <si>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</si>
  <si>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</si>
  <si>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</si>
  <si>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</si>
  <si>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</si>
  <si>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</si>
  <si>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</si>
  <si>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</si>
  <si>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</si>
  <si>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</si>
  <si>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</si>
  <si>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</si>
  <si>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</si>
  <si>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</si>
  <si>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</si>
  <si>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</si>
  <si>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</si>
  <si>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</si>
  <si>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</si>
  <si>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</si>
  <si>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</si>
  <si>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</si>
  <si>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</si>
  <si>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</si>
  <si>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</si>
  <si>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</si>
  <si>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</si>
  <si>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</si>
  <si>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</si>
  <si>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</si>
  <si>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</si>
  <si>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</si>
  <si>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</si>
  <si>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</si>
  <si>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</si>
  <si>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</si>
  <si>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</si>
  <si>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</si>
  <si>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</si>
  <si>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</si>
  <si>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</si>
  <si>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</si>
  <si>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</si>
  <si>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</si>
  <si>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</si>
  <si>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</si>
  <si>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</si>
  <si>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</si>
  <si>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</si>
  <si>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</si>
  <si>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</si>
  <si>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</si>
  <si>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</si>
  <si>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</si>
  <si>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</si>
  <si>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</si>
  <si>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</si>
  <si>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</si>
  <si>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</si>
  <si>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</si>
  <si>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</si>
  <si>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</si>
  <si>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</si>
  <si>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</si>
  <si>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</si>
  <si>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</si>
  <si>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</si>
  <si>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</si>
  <si>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</si>
  <si>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</si>
  <si>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</si>
  <si>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</si>
  <si>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</si>
  <si>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</si>
  <si>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</si>
  <si>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</si>
  <si>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</si>
  <si>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</si>
  <si>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</si>
  <si>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</si>
  <si>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</si>
  <si>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</si>
  <si>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</si>
  <si>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</si>
  <si>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</si>
  <si>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</si>
  <si>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</si>
  <si>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</si>
  <si>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</si>
  <si>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</si>
  <si>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</si>
  <si>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</si>
  <si>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</si>
  <si>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</si>
  <si>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</si>
  <si>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</si>
  <si>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</si>
  <si>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</si>
  <si>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</si>
  <si>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</si>
  <si>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</si>
  <si>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</si>
  <si>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</si>
  <si>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</si>
  <si>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</si>
  <si>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</si>
  <si>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</si>
  <si>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</si>
  <si>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</si>
  <si>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</si>
  <si>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</si>
  <si>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</si>
  <si>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</si>
  <si>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</si>
  <si>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</si>
  <si>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</si>
  <si>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</si>
  <si>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</si>
  <si>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</si>
  <si>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</si>
  <si>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</si>
  <si>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</si>
  <si>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</si>
  <si>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</si>
  <si>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</si>
  <si>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</si>
  <si>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</si>
  <si>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</si>
  <si>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</si>
  <si>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</si>
  <si>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</si>
  <si>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</si>
  <si>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</si>
  <si>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</si>
  <si>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</si>
  <si>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</si>
  <si>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</si>
  <si>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</si>
  <si>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</si>
  <si>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</si>
  <si>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</si>
  <si>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</si>
  <si>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</si>
  <si>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</si>
  <si>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</si>
  <si>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</si>
  <si>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</si>
  <si>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</si>
  <si>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</si>
  <si>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</si>
  <si>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</si>
  <si>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</si>
  <si>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</si>
  <si>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</si>
  <si>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</si>
  <si>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</si>
  <si>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</si>
  <si>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</si>
  <si>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</si>
  <si>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</si>
  <si>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</si>
  <si>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</si>
  <si>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</si>
  <si>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</si>
  <si>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</si>
  <si>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</si>
  <si>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</si>
  <si>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</si>
  <si>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</si>
  <si>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</si>
  <si>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</si>
  <si>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</si>
  <si>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</si>
  <si>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</si>
  <si>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</si>
  <si>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</si>
  <si>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</si>
  <si>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</si>
  <si>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</si>
  <si>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</si>
  <si>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</si>
  <si>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</si>
  <si>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</si>
  <si>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</si>
  <si>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</si>
  <si>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</si>
  <si>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</si>
  <si>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</si>
  <si>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</si>
  <si>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</si>
  <si>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</si>
  <si>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</si>
  <si>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</si>
  <si>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</si>
  <si>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</si>
  <si>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</si>
  <si>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</si>
  <si>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</si>
  <si>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</si>
  <si>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</si>
  <si>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</si>
  <si>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</si>
  <si>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</si>
  <si>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</si>
  <si>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</si>
  <si>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</si>
  <si>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</si>
  <si>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</si>
  <si>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</si>
  <si>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</si>
  <si>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</si>
  <si>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</si>
  <si>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</si>
  <si>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</si>
  <si>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</si>
  <si>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</si>
  <si>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</si>
  <si>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</si>
  <si>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</si>
  <si>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</si>
  <si>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</si>
  <si>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</si>
  <si>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</si>
  <si>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</si>
  <si>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</si>
  <si>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</si>
  <si>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</si>
  <si>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</si>
  <si>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</si>
  <si>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</si>
  <si>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</si>
  <si>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</si>
  <si>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</si>
  <si>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</si>
  <si>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</si>
  <si>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</si>
  <si>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</si>
  <si>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</si>
  <si>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</si>
  <si>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</si>
  <si>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</si>
  <si>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</si>
  <si>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</si>
  <si>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</si>
  <si>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</si>
  <si>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</si>
  <si>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</si>
  <si>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</si>
  <si>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</si>
  <si>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</si>
  <si>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</si>
  <si>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</si>
  <si>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</si>
  <si>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</si>
  <si>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</si>
  <si>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</si>
  <si>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</si>
  <si>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</si>
  <si>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</si>
  <si>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</si>
  <si>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</si>
  <si>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</si>
  <si>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</si>
  <si>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</si>
  <si>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</si>
  <si>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</si>
  <si>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</si>
  <si>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</si>
  <si>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</si>
  <si>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</si>
  <si>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</si>
  <si>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</si>
  <si>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</si>
  <si>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</si>
  <si>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</si>
  <si>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</si>
  <si>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</si>
  <si>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</si>
  <si>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</si>
  <si>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</si>
  <si>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</si>
  <si>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</si>
  <si>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</si>
  <si>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</si>
  <si>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</si>
  <si>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</si>
  <si>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</si>
  <si>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</si>
  <si>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</si>
  <si>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</si>
  <si>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</si>
  <si>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</si>
  <si>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</si>
  <si>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</si>
  <si>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</si>
  <si>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</si>
  <si>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</si>
  <si>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</si>
  <si>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</si>
  <si>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</si>
  <si>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</si>
  <si>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</si>
  <si>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</si>
  <si>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</si>
  <si>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</si>
  <si>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</si>
  <si>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</si>
  <si>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</si>
  <si>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</si>
  <si>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</si>
  <si>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</si>
  <si>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</si>
  <si>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</si>
  <si>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</si>
  <si>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</si>
  <si>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</si>
  <si>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</si>
  <si>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</si>
  <si>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</si>
  <si>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</si>
  <si>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</si>
  <si>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</si>
  <si>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</si>
  <si>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</si>
  <si>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</si>
  <si>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</si>
  <si>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</si>
  <si>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</si>
  <si>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</si>
  <si>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</si>
  <si>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</si>
  <si>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</si>
  <si>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</si>
  <si>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</si>
  <si>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</si>
  <si>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</si>
  <si>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</si>
  <si>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</si>
  <si>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</si>
  <si>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</si>
  <si>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</si>
  <si>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</si>
  <si>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</si>
  <si>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</si>
  <si>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</si>
  <si>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</si>
  <si>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</si>
  <si>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</si>
  <si>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</si>
  <si>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</si>
  <si>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</si>
  <si>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</si>
  <si>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</si>
  <si>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</si>
  <si>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</si>
  <si>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</si>
  <si>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</si>
  <si>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</si>
  <si>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</si>
  <si>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</si>
  <si>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</si>
  <si>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</si>
  <si>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</si>
  <si>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</si>
  <si>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</si>
  <si>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</si>
  <si>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</si>
  <si>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</si>
  <si>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</si>
  <si>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</si>
  <si>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</si>
  <si>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</si>
  <si>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</si>
  <si>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</si>
  <si>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</si>
  <si>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</si>
  <si>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</si>
  <si>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</si>
  <si>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</si>
  <si>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</si>
  <si>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</si>
  <si>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</si>
  <si>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</si>
  <si>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</si>
  <si>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</si>
  <si>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</si>
  <si>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</si>
  <si>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</si>
  <si>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</si>
  <si>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</si>
  <si>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</si>
  <si>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</si>
  <si>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</si>
  <si>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</si>
  <si>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</si>
  <si>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</si>
  <si>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</si>
  <si>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</si>
  <si>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</si>
  <si>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</si>
  <si>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</si>
  <si>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</si>
  <si>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</si>
  <si>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</si>
  <si>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</si>
  <si>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</si>
  <si>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</si>
  <si>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</si>
  <si>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</si>
  <si>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</si>
  <si>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</si>
  <si>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</si>
  <si>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</si>
  <si>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</si>
  <si>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</si>
  <si>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</si>
  <si>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</si>
  <si>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</si>
  <si>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</si>
  <si>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</si>
  <si>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</si>
  <si>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</si>
  <si>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</si>
  <si>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</si>
  <si>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</si>
  <si>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</si>
  <si>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</si>
  <si>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</si>
  <si>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</si>
  <si>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</si>
  <si>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</si>
  <si>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</si>
  <si>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</si>
  <si>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</si>
  <si>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</si>
  <si>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</si>
  <si>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</si>
  <si>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</si>
  <si>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</si>
  <si>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</si>
  <si>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</si>
  <si>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</si>
  <si>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</si>
  <si>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</si>
  <si>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</si>
  <si>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</si>
  <si>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</si>
  <si>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</si>
  <si>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</si>
  <si>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</si>
  <si>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</si>
  <si>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</si>
  <si>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</si>
  <si>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</si>
  <si>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</si>
  <si>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</si>
  <si>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</si>
  <si>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</si>
  <si>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</si>
  <si>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</si>
  <si>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</si>
  <si>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</si>
  <si>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</si>
  <si>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</si>
  <si>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</si>
  <si>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</si>
  <si>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</si>
  <si>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</si>
  <si>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</si>
  <si>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</si>
  <si>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</si>
  <si>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</si>
  <si>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</si>
  <si>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</si>
  <si>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</si>
  <si>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</si>
  <si>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</si>
  <si>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</si>
  <si>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</si>
  <si>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</si>
  <si>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</si>
  <si>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</si>
  <si>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</si>
  <si>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</si>
  <si>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</si>
  <si>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</si>
  <si>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</si>
  <si>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</si>
  <si>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</si>
  <si>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</si>
  <si>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</si>
  <si>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</si>
  <si>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</si>
  <si>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</si>
  <si>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</si>
  <si>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</si>
  <si>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</si>
  <si>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</si>
  <si>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</si>
  <si>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</si>
  <si>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</si>
  <si>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</si>
  <si>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</si>
  <si>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</si>
  <si>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</si>
  <si>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</si>
  <si>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</si>
  <si>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</si>
  <si>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</si>
  <si>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</si>
  <si>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</si>
  <si>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</si>
  <si>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</si>
  <si>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</si>
  <si>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</si>
  <si>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</si>
  <si>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</si>
  <si>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</si>
  <si>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</si>
  <si>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</si>
  <si>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</si>
  <si>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</si>
  <si>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</si>
  <si>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</si>
  <si>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</si>
  <si>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</si>
  <si>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</si>
  <si>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</si>
  <si>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</si>
  <si>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</si>
  <si>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</si>
  <si>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</si>
  <si>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</si>
  <si>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</si>
  <si>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</si>
  <si>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</si>
  <si>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</si>
  <si>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</si>
  <si>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</si>
  <si>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</si>
  <si>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</si>
  <si>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</si>
  <si>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</si>
  <si>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</si>
  <si>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</si>
  <si>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</si>
  <si>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</si>
  <si>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</si>
  <si>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</si>
  <si>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</si>
  <si>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</si>
  <si>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</si>
  <si>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</si>
  <si>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</si>
  <si>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</si>
  <si>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</si>
  <si>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</si>
  <si>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</si>
  <si>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</si>
  <si>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</si>
  <si>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</si>
  <si>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</si>
  <si>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</si>
  <si>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</si>
  <si>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</si>
  <si>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</si>
  <si>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</si>
  <si>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</si>
  <si>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</si>
  <si>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</si>
  <si>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</si>
  <si>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</si>
  <si>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</si>
  <si>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</si>
  <si>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</si>
  <si>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</si>
  <si>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</si>
  <si>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</si>
  <si>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</si>
  <si>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</si>
  <si>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</si>
  <si>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</si>
  <si>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</si>
  <si>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</si>
  <si>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</si>
  <si>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</si>
  <si>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</si>
  <si>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</si>
  <si>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</si>
  <si>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</si>
  <si>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</si>
  <si>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</si>
  <si>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</si>
  <si>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</si>
  <si>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</si>
  <si>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</si>
  <si>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</si>
  <si>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</si>
  <si>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</si>
  <si>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</si>
  <si>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</si>
  <si>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</si>
  <si>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</si>
  <si>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</si>
  <si>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</si>
  <si>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</si>
  <si>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</si>
  <si>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</si>
  <si>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</si>
  <si>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</si>
  <si>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</si>
  <si>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</si>
  <si>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</si>
  <si>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</si>
  <si>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</si>
  <si>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</si>
  <si>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</si>
  <si>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</si>
  <si>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</si>
  <si>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</si>
  <si>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</si>
  <si>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</si>
  <si>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</si>
  <si>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</si>
  <si>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</si>
  <si>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</si>
  <si>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</si>
  <si>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</si>
  <si>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</si>
  <si>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</si>
  <si>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</si>
  <si>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</si>
  <si>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</si>
  <si>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</si>
  <si>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</si>
  <si>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</si>
  <si>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</si>
  <si>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</si>
  <si>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</si>
  <si>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</si>
  <si>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</si>
  <si>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</si>
  <si>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</si>
  <si>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</si>
  <si>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</si>
  <si>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</si>
  <si>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</si>
  <si>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</si>
  <si>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</si>
  <si>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</si>
  <si>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</si>
  <si>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</si>
  <si>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</si>
  <si>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</si>
  <si>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</si>
  <si>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</si>
  <si>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</si>
  <si>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</si>
  <si>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</si>
  <si>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</si>
  <si>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</si>
  <si>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</si>
  <si>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</si>
  <si>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</si>
  <si>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</si>
  <si>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</si>
  <si>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</si>
  <si>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</si>
  <si>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</si>
  <si>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</si>
  <si>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</si>
  <si>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</si>
  <si>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</si>
  <si>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</si>
  <si>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</si>
  <si>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</si>
  <si>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</si>
  <si>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</si>
  <si>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</si>
  <si>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</si>
  <si>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</si>
  <si>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</si>
  <si>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</si>
  <si>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</si>
  <si>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</si>
  <si>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</si>
  <si>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</si>
  <si>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</si>
  <si>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</si>
  <si>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</si>
  <si>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</si>
  <si>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</si>
  <si>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</si>
  <si>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</si>
  <si>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</si>
  <si>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</si>
  <si>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</si>
  <si>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</si>
  <si>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</si>
  <si>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</si>
  <si>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</si>
  <si>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</si>
  <si>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</si>
  <si>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</si>
  <si>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</si>
  <si>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</si>
  <si>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</si>
  <si>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</si>
  <si>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</si>
  <si>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</si>
  <si>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</si>
  <si>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</si>
  <si>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</si>
  <si>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</si>
  <si>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</si>
  <si>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</si>
  <si>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</si>
  <si>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</si>
  <si>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</si>
  <si>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</si>
  <si>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</si>
  <si>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</si>
  <si>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</si>
  <si>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</si>
  <si>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</si>
  <si>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</si>
  <si>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</si>
  <si>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</si>
  <si>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</si>
  <si>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</si>
  <si>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</si>
  <si>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</si>
  <si>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</si>
  <si>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</si>
  <si>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</si>
  <si>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</si>
  <si>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</si>
  <si>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</si>
  <si>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</si>
  <si>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</si>
  <si>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</si>
  <si>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</si>
  <si>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</si>
  <si>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</si>
  <si>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</si>
  <si>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</si>
  <si>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</si>
  <si>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</si>
  <si>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</si>
  <si>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</si>
  <si>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</si>
  <si>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</si>
  <si>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</si>
  <si>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</si>
  <si>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</si>
  <si>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</si>
  <si>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</si>
  <si>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</si>
  <si>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</si>
  <si>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</si>
  <si>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</si>
  <si>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</si>
  <si>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</si>
  <si>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</si>
  <si>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</si>
  <si>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</si>
  <si>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</si>
  <si>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</si>
  <si>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</si>
  <si>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</si>
  <si>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</si>
  <si>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</si>
  <si>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</si>
  <si>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</si>
  <si>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</si>
  <si>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</si>
  <si>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</si>
  <si>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</si>
  <si>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</si>
  <si>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</si>
  <si>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</si>
  <si>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</si>
  <si>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</si>
  <si>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</si>
  <si>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</si>
  <si>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</si>
  <si>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</si>
  <si>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</si>
  <si>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</si>
  <si>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</si>
  <si>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</si>
  <si>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</si>
  <si>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</si>
  <si>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</si>
  <si>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</si>
  <si>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</si>
  <si>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</si>
  <si>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</si>
  <si>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</si>
  <si>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</si>
  <si>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</si>
  <si>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</si>
  <si>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</si>
  <si>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</si>
  <si>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</si>
  <si>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</si>
  <si>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</si>
  <si>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</si>
  <si>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</si>
  <si>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</si>
  <si>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</si>
  <si>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</si>
  <si>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</si>
  <si>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</si>
  <si>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</si>
  <si>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</si>
  <si>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</si>
  <si>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</si>
  <si>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</si>
  <si>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</si>
  <si>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</si>
  <si>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</si>
  <si>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</si>
  <si>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</si>
  <si>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</si>
  <si>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</si>
  <si>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</si>
  <si>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</si>
  <si>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</si>
  <si>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</si>
  <si>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</si>
  <si>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</si>
  <si>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</si>
  <si>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</si>
  <si>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</si>
  <si>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</si>
  <si>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</si>
  <si>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</si>
  <si>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</si>
  <si>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</si>
  <si>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</si>
  <si>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</si>
  <si>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</si>
  <si>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</si>
  <si>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</si>
  <si>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</si>
  <si>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</si>
  <si>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</si>
  <si>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</si>
  <si>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</si>
  <si>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</si>
  <si>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</si>
  <si>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</si>
  <si>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</si>
  <si>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</si>
  <si>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</si>
  <si>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</si>
  <si>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</si>
  <si>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</si>
  <si>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</si>
  <si>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</si>
  <si>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</si>
  <si>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</si>
  <si>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</si>
  <si>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</si>
  <si>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</si>
  <si>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</si>
  <si>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</si>
  <si>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</si>
  <si>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</si>
  <si>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</si>
  <si>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</si>
  <si>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</si>
  <si>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</si>
  <si>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</si>
  <si>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</si>
  <si>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</si>
  <si>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</si>
  <si>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</si>
  <si>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</si>
  <si>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</si>
  <si>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</si>
  <si>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</si>
  <si>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</si>
  <si>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</si>
  <si>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</si>
  <si>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</si>
  <si>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</si>
  <si>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</si>
  <si>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</si>
  <si>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</si>
  <si>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</si>
  <si>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</si>
  <si>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</si>
  <si>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</si>
  <si>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</si>
  <si>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</si>
  <si>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</si>
  <si>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</si>
  <si>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</si>
  <si>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</si>
  <si>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</si>
  <si>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</si>
  <si>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</si>
  <si>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</si>
  <si>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</si>
  <si>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</si>
  <si>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</si>
  <si>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</si>
  <si>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</si>
  <si>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</si>
  <si>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</si>
  <si>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</si>
  <si>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</si>
  <si>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</si>
  <si>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</si>
  <si>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</si>
  <si>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</si>
  <si>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</si>
  <si>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</si>
  <si>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</si>
  <si>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</si>
  <si>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</si>
  <si>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</si>
  <si>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</si>
  <si>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</si>
  <si>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</si>
  <si>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</si>
  <si>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</si>
  <si>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</si>
  <si>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</si>
  <si>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</si>
  <si>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</si>
  <si>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</si>
  <si>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</si>
  <si>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</si>
  <si>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</si>
  <si>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</si>
  <si>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</si>
  <si>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</si>
  <si>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</si>
  <si>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</si>
  <si>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</si>
  <si>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</si>
  <si>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</si>
  <si>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</si>
  <si>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</si>
  <si>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</si>
  <si>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</si>
  <si>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</si>
  <si>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</si>
  <si>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</si>
  <si>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</si>
  <si>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</si>
  <si>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</si>
  <si>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</si>
  <si>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</si>
  <si>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</si>
  <si>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</si>
  <si>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</si>
  <si>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</si>
  <si>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</si>
  <si>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</si>
  <si>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</si>
  <si>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</si>
  <si>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</si>
  <si>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</si>
  <si>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</si>
  <si>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</si>
  <si>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</si>
  <si>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</si>
  <si>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</si>
  <si>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</si>
  <si>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</si>
  <si>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</si>
  <si>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</si>
  <si>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</si>
  <si>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</si>
  <si>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</si>
  <si>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</si>
  <si>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</si>
  <si>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</si>
  <si>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</si>
  <si>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</si>
  <si>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</si>
  <si>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</si>
  <si>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</si>
  <si>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</si>
  <si>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</si>
  <si>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</si>
  <si>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</si>
  <si>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</si>
  <si>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</si>
  <si>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</si>
  <si>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</si>
  <si>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</si>
  <si>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</si>
  <si>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</si>
  <si>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</si>
  <si>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</si>
  <si>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</si>
  <si>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</si>
  <si>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</si>
  <si>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</si>
  <si>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</si>
  <si>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</si>
  <si>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</si>
  <si>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</si>
  <si>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</si>
  <si>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</si>
  <si>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</si>
  <si>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</si>
  <si>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</si>
  <si>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</si>
  <si>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</si>
  <si>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</si>
  <si>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</si>
  <si>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</si>
  <si>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</si>
  <si>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</si>
  <si>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</si>
  <si>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</si>
  <si>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</si>
  <si>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</si>
  <si>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</si>
  <si>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</si>
  <si>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</si>
  <si>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</si>
  <si>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</si>
  <si>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</si>
  <si>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</si>
  <si>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</si>
  <si>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</si>
  <si>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</si>
  <si>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</si>
  <si>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</si>
  <si>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</si>
  <si>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</si>
  <si>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</si>
  <si>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</si>
  <si>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</si>
  <si>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</si>
  <si>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</si>
  <si>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</si>
  <si>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</si>
  <si>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</si>
  <si>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</si>
  <si>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</si>
  <si>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</si>
  <si>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</si>
  <si>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</si>
  <si>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</si>
  <si>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</si>
  <si>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</si>
  <si>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</si>
  <si>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</si>
  <si>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</si>
  <si>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</si>
  <si>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</si>
  <si>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</si>
  <si>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</si>
  <si>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</si>
  <si>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</si>
  <si>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</si>
  <si>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</si>
  <si>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</si>
  <si>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</si>
  <si>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</si>
  <si>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</si>
  <si>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</si>
  <si>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</si>
  <si>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</si>
  <si>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</si>
  <si>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</si>
  <si>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</si>
  <si>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</si>
  <si>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</si>
  <si>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</si>
  <si>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</si>
  <si>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</si>
  <si>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</si>
  <si>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</si>
  <si>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</si>
  <si>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</si>
  <si>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</si>
  <si>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</si>
  <si>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</si>
  <si>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</si>
  <si>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</si>
  <si>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</si>
  <si>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</si>
  <si>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</si>
  <si>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</si>
  <si>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</si>
  <si>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</si>
  <si>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</si>
  <si>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</si>
  <si>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</si>
  <si>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</si>
  <si>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</si>
  <si>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</si>
  <si>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</si>
  <si>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</si>
  <si>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</si>
  <si>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</si>
  <si>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</si>
  <si>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</si>
  <si>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</si>
  <si>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</si>
  <si>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</si>
  <si>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</si>
  <si>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</si>
  <si>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</si>
  <si>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</si>
  <si>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</si>
  <si>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</si>
  <si>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</si>
  <si>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</si>
  <si>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</si>
  <si>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</si>
  <si>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</si>
  <si>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</si>
  <si>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</si>
  <si>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</si>
  <si>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</si>
  <si>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</si>
  <si>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</si>
  <si>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</si>
  <si>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</si>
  <si>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</si>
  <si>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</si>
  <si>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</si>
  <si>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</si>
  <si>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</si>
  <si>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</si>
  <si>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</si>
  <si>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</si>
  <si>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</si>
  <si>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</si>
  <si>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</si>
  <si>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</si>
  <si>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</si>
  <si>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</si>
  <si>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</si>
  <si>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</si>
  <si>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</si>
  <si>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</si>
  <si>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</si>
  <si>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</si>
  <si>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</si>
  <si>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</si>
  <si>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</si>
  <si>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</si>
  <si>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</si>
  <si>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</si>
  <si>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</si>
  <si>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</si>
  <si>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</si>
  <si>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</si>
  <si>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</si>
  <si>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</si>
  <si>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</si>
  <si>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</si>
  <si>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</si>
  <si>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</si>
  <si>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</si>
  <si>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</si>
  <si>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</si>
  <si>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</si>
  <si>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</si>
  <si>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</si>
  <si>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</si>
  <si>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</si>
  <si>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</si>
  <si>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</si>
  <si>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</si>
  <si>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</si>
  <si>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</si>
  <si>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</si>
  <si>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</si>
  <si>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</si>
  <si>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</si>
  <si>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</si>
  <si>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</si>
  <si>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</si>
  <si>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</si>
  <si>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</si>
  <si>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</si>
  <si>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</si>
  <si>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</si>
  <si>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</si>
  <si>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</si>
  <si>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</si>
  <si>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</si>
  <si>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</si>
  <si>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</si>
  <si>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</si>
  <si>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</si>
  <si>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</si>
  <si>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</si>
  <si>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</si>
  <si>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</si>
  <si>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</si>
  <si>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</si>
  <si>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</si>
  <si>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</si>
  <si>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</si>
  <si>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</si>
  <si>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</si>
  <si>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</si>
  <si>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</si>
  <si>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</si>
  <si>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</si>
  <si>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</si>
  <si>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</si>
  <si>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</si>
  <si>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</si>
  <si>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</si>
  <si>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</si>
  <si>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</si>
  <si>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</si>
  <si>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</si>
  <si>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</si>
  <si>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</si>
  <si>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</si>
  <si>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</si>
  <si>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</si>
  <si>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</si>
  <si>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</si>
  <si>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</si>
  <si>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</si>
  <si>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</si>
  <si>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</si>
  <si>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</si>
  <si>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</si>
  <si>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</si>
  <si>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</si>
  <si>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</si>
  <si>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</si>
  <si>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</si>
  <si>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</si>
  <si>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</si>
  <si>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</si>
  <si>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</si>
  <si>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</si>
  <si>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</si>
  <si>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</si>
  <si>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</si>
  <si>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</si>
  <si>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</si>
  <si>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</si>
  <si>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</si>
  <si>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</si>
  <si>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</si>
  <si>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</si>
  <si>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</si>
  <si>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</si>
  <si>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</si>
  <si>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</si>
  <si>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</si>
  <si>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</si>
  <si>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</si>
  <si>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</si>
  <si>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</si>
  <si>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</si>
  <si>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</si>
  <si>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</si>
  <si>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</si>
  <si>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</si>
  <si>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</si>
  <si>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</si>
  <si>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</si>
  <si>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</si>
  <si>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</si>
  <si>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</si>
  <si>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</si>
  <si>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</si>
  <si>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</si>
  <si>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</si>
  <si>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</si>
  <si>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</si>
  <si>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</si>
  <si>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</si>
  <si>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</si>
  <si>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</si>
  <si>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</si>
  <si>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</si>
  <si>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</si>
  <si>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</si>
  <si>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</si>
  <si>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</si>
  <si>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</si>
  <si>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</si>
  <si>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</si>
  <si>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</si>
  <si>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</si>
  <si>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</si>
  <si>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</si>
  <si>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</si>
  <si>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</si>
  <si>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</si>
  <si>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</si>
  <si>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</si>
  <si>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</si>
  <si>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</si>
  <si>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</si>
  <si>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</si>
  <si>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</si>
  <si>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</si>
  <si>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</si>
  <si>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</si>
  <si>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</si>
  <si>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</si>
  <si>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</si>
  <si>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</si>
  <si>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</si>
  <si>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</si>
  <si>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</si>
  <si>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</si>
  <si>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</si>
  <si>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</si>
  <si>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</si>
  <si>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</si>
  <si>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</si>
  <si>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</si>
  <si>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</si>
  <si>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</si>
  <si>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</si>
  <si>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</si>
  <si>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</si>
  <si>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</si>
  <si>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</si>
  <si>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</si>
  <si>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</si>
  <si>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</si>
  <si>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</si>
  <si>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</si>
  <si>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</si>
  <si>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</si>
  <si>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</si>
  <si>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</si>
  <si>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</si>
  <si>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</si>
  <si>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</si>
  <si>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</si>
  <si>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</si>
  <si>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</si>
  <si>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</si>
  <si>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</si>
  <si>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</si>
  <si>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</si>
  <si>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</si>
  <si>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</si>
  <si>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</si>
  <si>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</si>
  <si>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</si>
  <si>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</si>
  <si>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</si>
  <si>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</si>
  <si>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</si>
  <si>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</si>
  <si>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</si>
  <si>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</si>
  <si>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</si>
  <si>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</si>
  <si>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</si>
  <si>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</si>
  <si>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</si>
  <si>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</si>
  <si>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</si>
  <si>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</si>
  <si>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</si>
  <si>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</si>
  <si>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</si>
  <si>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</si>
  <si>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</si>
  <si>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</si>
  <si>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</si>
  <si>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</si>
  <si>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</si>
  <si>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</si>
  <si>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</si>
  <si>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</si>
  <si>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</si>
  <si>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</si>
  <si>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</si>
  <si>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</si>
  <si>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</si>
  <si>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</si>
  <si>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</si>
  <si>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</si>
  <si>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</si>
  <si>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</si>
  <si>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</si>
  <si>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</si>
  <si>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</si>
  <si>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</si>
  <si>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</si>
  <si>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</si>
  <si>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</si>
  <si>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</si>
  <si>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</si>
  <si>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</si>
  <si>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</si>
  <si>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</si>
  <si>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</si>
  <si>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</si>
  <si>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</si>
  <si>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</si>
  <si>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</si>
  <si>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</si>
  <si>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</si>
  <si>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</si>
  <si>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</si>
  <si>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</si>
  <si>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</si>
  <si>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</si>
  <si>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</si>
  <si>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</si>
  <si>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</si>
  <si>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</si>
  <si>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</si>
  <si>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</si>
  <si>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</si>
  <si>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</si>
  <si>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</si>
  <si>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</si>
  <si>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</si>
  <si>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</si>
  <si>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</si>
  <si>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</si>
  <si>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</si>
  <si>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</si>
  <si>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</si>
  <si>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</si>
  <si>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</si>
  <si>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</si>
  <si>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</si>
  <si>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</si>
  <si>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</si>
  <si>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</si>
  <si>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</si>
  <si>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</si>
  <si>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</si>
  <si>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</si>
  <si>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</si>
  <si>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</si>
  <si>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</si>
  <si>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</si>
  <si>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</si>
  <si>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</si>
  <si>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</si>
  <si>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</si>
  <si>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</si>
  <si>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</si>
  <si>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</si>
  <si>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</si>
  <si>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</si>
  <si>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</si>
  <si>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</si>
  <si>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</si>
  <si>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</si>
  <si>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</si>
  <si>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</si>
  <si>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</si>
  <si>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</si>
  <si>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</si>
  <si>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</si>
  <si>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</si>
  <si>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</si>
  <si>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</si>
  <si>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</si>
  <si>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</si>
  <si>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</si>
  <si>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</si>
  <si>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</si>
  <si>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</si>
  <si>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</si>
  <si>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</si>
  <si>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</si>
  <si>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</si>
  <si>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</si>
  <si>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</si>
  <si>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</si>
  <si>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</si>
  <si>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</si>
  <si>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</si>
  <si>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</si>
  <si>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</si>
  <si>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</si>
  <si>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</si>
  <si>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</si>
  <si>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</si>
  <si>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</si>
  <si>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</si>
  <si>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</si>
  <si>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</si>
  <si>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</si>
  <si>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</si>
  <si>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</si>
  <si>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</si>
  <si>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</si>
  <si>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</si>
  <si>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</si>
  <si>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</si>
  <si>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</si>
  <si>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</si>
  <si>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</si>
  <si>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</si>
  <si>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</si>
  <si>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</si>
  <si>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</si>
  <si>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</si>
  <si>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</si>
  <si>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</si>
  <si>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</si>
  <si>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</si>
  <si>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</si>
  <si>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</si>
  <si>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</si>
  <si>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</si>
  <si>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</si>
  <si>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</si>
  <si>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</si>
  <si>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</si>
  <si>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</si>
  <si>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</si>
  <si>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</si>
  <si>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</si>
  <si>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</si>
  <si>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</si>
  <si>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</si>
  <si>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</si>
  <si>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</si>
  <si>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</si>
  <si>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</si>
  <si>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</si>
  <si>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</si>
  <si>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</si>
  <si>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</si>
  <si>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</si>
  <si>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</si>
  <si>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</si>
  <si>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</si>
  <si>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</si>
  <si>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</si>
  <si>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</si>
  <si>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</si>
  <si>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</si>
  <si>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</si>
  <si>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</si>
  <si>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</si>
  <si>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</si>
  <si>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</si>
  <si>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</si>
  <si>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</si>
  <si>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</si>
  <si>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</si>
  <si>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</si>
  <si>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</si>
  <si>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</si>
  <si>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</si>
  <si>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</si>
  <si>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</si>
  <si>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</si>
  <si>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</si>
  <si>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</si>
  <si>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</si>
  <si>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</si>
  <si>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</si>
  <si>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</si>
  <si>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</si>
  <si>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</si>
  <si>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</si>
  <si>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</si>
  <si>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</si>
  <si>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</si>
  <si>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</si>
  <si>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</si>
  <si>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</si>
  <si>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</si>
  <si>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</si>
  <si>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</si>
  <si>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</si>
  <si>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</si>
  <si>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</si>
  <si>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</si>
  <si>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</si>
  <si>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</si>
  <si>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</si>
  <si>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</si>
  <si>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</si>
  <si>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</si>
  <si>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</si>
  <si>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</si>
  <si>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</si>
  <si>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</si>
  <si>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</si>
  <si>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</si>
  <si>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</si>
  <si>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</si>
  <si>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</si>
  <si>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</si>
  <si>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</si>
  <si>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</si>
  <si>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</si>
  <si>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</si>
  <si>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</si>
  <si>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</si>
  <si>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</si>
  <si>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</si>
  <si>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</si>
  <si>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</si>
  <si>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</si>
  <si>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</si>
  <si>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</si>
  <si>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</si>
  <si>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</si>
  <si>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</si>
  <si>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</si>
  <si>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</si>
  <si>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</si>
  <si>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</si>
  <si>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</si>
  <si>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</si>
  <si>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</si>
  <si>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</si>
  <si>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</si>
  <si>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</si>
  <si>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</si>
  <si>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</si>
  <si>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</si>
  <si>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</si>
  <si>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</si>
  <si>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</si>
  <si>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</si>
  <si>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</si>
  <si>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</si>
  <si>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</si>
  <si>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</si>
  <si>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</si>
  <si>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</si>
  <si>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</si>
  <si>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</si>
  <si>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</si>
  <si>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</si>
  <si>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</si>
  <si>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</si>
  <si>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</si>
  <si>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</si>
  <si>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</si>
  <si>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</si>
  <si>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</si>
  <si>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</si>
  <si>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</si>
  <si>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</si>
  <si>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</si>
  <si>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</si>
  <si>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</si>
  <si>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</si>
  <si>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</si>
  <si>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</si>
  <si>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</si>
  <si>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</si>
  <si>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</si>
  <si>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</si>
  <si>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</si>
  <si>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</si>
  <si>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</si>
  <si>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</si>
  <si>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</si>
  <si>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</si>
  <si>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</si>
  <si>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</si>
  <si>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</si>
  <si>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</si>
  <si>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</si>
  <si>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</si>
  <si>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</si>
  <si>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</si>
  <si>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</si>
  <si>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</si>
  <si>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</si>
  <si>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</si>
  <si>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</si>
  <si>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</si>
  <si>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</si>
  <si>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</si>
  <si>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</si>
  <si>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</si>
  <si>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</si>
  <si>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</si>
  <si>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</si>
  <si>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</si>
  <si>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</si>
  <si>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</si>
  <si>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</si>
  <si>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</si>
  <si>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</si>
  <si>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</si>
  <si>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</si>
  <si>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</si>
  <si>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</si>
  <si>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</si>
  <si>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</si>
  <si>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</si>
  <si>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</si>
  <si>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</si>
  <si>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</si>
  <si>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</si>
  <si>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</si>
  <si>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</si>
  <si>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</si>
  <si>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</si>
  <si>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</si>
  <si>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</si>
  <si>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</si>
  <si>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</si>
  <si>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</si>
  <si>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</si>
  <si>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</si>
  <si>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</si>
  <si>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</si>
  <si>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</si>
  <si>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</si>
  <si>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</si>
  <si>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</si>
  <si>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</si>
  <si>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</si>
  <si>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</si>
  <si>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</si>
  <si>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</si>
  <si>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</si>
  <si>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</si>
  <si>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</si>
  <si>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</si>
  <si>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</si>
  <si>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</si>
  <si>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</si>
  <si>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</si>
  <si>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</si>
  <si>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</si>
  <si>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</si>
  <si>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</si>
  <si>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</si>
  <si>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</si>
  <si>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</si>
  <si>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</si>
  <si>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</si>
  <si>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</si>
  <si>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</si>
  <si>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</si>
  <si>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</si>
  <si>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</si>
  <si>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</si>
  <si>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</si>
  <si>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</si>
  <si>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</si>
  <si>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</si>
  <si>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</si>
  <si>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</si>
  <si>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</si>
  <si>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</si>
  <si>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</si>
  <si>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</si>
  <si>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</si>
  <si>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</si>
  <si>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</si>
  <si>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</si>
  <si>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</si>
  <si>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</si>
  <si>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</si>
  <si>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</si>
  <si>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</si>
  <si>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</si>
  <si>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</si>
  <si>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</si>
  <si>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</si>
  <si>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</si>
  <si>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</si>
  <si>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</si>
  <si>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</si>
  <si>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</si>
  <si>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</si>
  <si>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</si>
  <si>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</si>
  <si>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</si>
  <si>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</si>
  <si>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</si>
  <si>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</si>
  <si>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</si>
  <si>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</si>
  <si>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</si>
  <si>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</si>
  <si>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</si>
  <si>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</si>
  <si>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</si>
  <si>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</si>
  <si>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</si>
  <si>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</si>
  <si>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</si>
  <si>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</si>
  <si>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</si>
  <si>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</si>
  <si>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</si>
  <si>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</si>
  <si>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</si>
  <si>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</si>
  <si>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</si>
  <si>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</si>
  <si>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</si>
  <si>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</si>
  <si>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</si>
  <si>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</si>
  <si>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</si>
  <si>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</si>
  <si>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</si>
  <si>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</si>
  <si>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</si>
  <si>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</si>
  <si>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</si>
  <si>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</si>
  <si>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</si>
  <si>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</si>
  <si>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</si>
  <si>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</si>
  <si>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</si>
  <si>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</si>
  <si>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</si>
  <si>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</si>
  <si>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</si>
  <si>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</si>
  <si>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</si>
  <si>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</si>
  <si>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</si>
  <si>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</si>
  <si>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</si>
  <si>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</si>
  <si>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</si>
  <si>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</si>
  <si>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</si>
  <si>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</si>
  <si>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</si>
  <si>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</si>
  <si>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</si>
  <si>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</si>
  <si>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</si>
  <si>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</si>
  <si>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</si>
  <si>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</si>
  <si>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</si>
  <si>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</si>
  <si>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</si>
  <si>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</si>
  <si>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</si>
  <si>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</si>
  <si>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</si>
  <si>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</si>
  <si>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</si>
  <si>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</si>
  <si>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</si>
  <si>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</si>
  <si>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</si>
  <si>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</si>
  <si>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</si>
  <si>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</si>
  <si>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</si>
  <si>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</si>
  <si>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</si>
  <si>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</si>
  <si>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</si>
  <si>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</si>
  <si>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</si>
  <si>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</si>
  <si>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</si>
  <si>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</si>
  <si>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</si>
  <si>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</si>
  <si>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</si>
  <si>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</si>
  <si>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</si>
  <si>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</si>
  <si>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</si>
  <si>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</si>
  <si>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</si>
  <si>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</si>
  <si>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</si>
  <si>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</si>
  <si>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</si>
  <si>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</si>
  <si>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</si>
  <si>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</si>
  <si>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</si>
  <si>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</si>
  <si>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</si>
  <si>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</si>
  <si>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</si>
  <si>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</si>
  <si>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</si>
  <si>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</si>
  <si>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</si>
  <si>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</si>
  <si>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</si>
  <si>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</si>
  <si>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</si>
  <si>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</si>
  <si>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</si>
  <si>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</si>
  <si>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</si>
  <si>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</si>
  <si>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</si>
  <si>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</si>
  <si>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</si>
  <si>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</si>
  <si>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</si>
  <si>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</si>
  <si>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</si>
  <si>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</si>
  <si>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</si>
  <si>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</si>
  <si>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</si>
  <si>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</si>
  <si>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</si>
  <si>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</si>
  <si>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</si>
  <si>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</si>
  <si>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</si>
  <si>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</si>
  <si>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</si>
  <si>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</si>
  <si>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</si>
  <si>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</si>
  <si>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</si>
  <si>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</si>
  <si>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</si>
  <si>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</si>
  <si>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</si>
  <si>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</si>
  <si>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</si>
  <si>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</si>
  <si>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</si>
  <si>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</si>
  <si>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</si>
  <si>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</si>
  <si>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</si>
  <si>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</si>
  <si>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</si>
  <si>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</si>
  <si>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</si>
  <si>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</si>
  <si>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</si>
  <si>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</si>
  <si>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</si>
  <si>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</si>
  <si>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</si>
  <si>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</si>
  <si>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</si>
  <si>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</si>
  <si>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</si>
  <si>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</si>
  <si>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</si>
  <si>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</si>
  <si>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</si>
  <si>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</si>
  <si>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</si>
  <si>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</si>
  <si>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</si>
  <si>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</si>
  <si>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</si>
  <si>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</si>
  <si>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</si>
  <si>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</si>
  <si>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</si>
  <si>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</si>
  <si>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</si>
  <si>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</si>
  <si>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</si>
  <si>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</si>
  <si>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</si>
  <si>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</si>
  <si>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</si>
  <si>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</si>
  <si>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</si>
  <si>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</si>
  <si>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</si>
  <si>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</si>
  <si>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</si>
  <si>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</si>
  <si>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</si>
  <si>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</si>
  <si>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</si>
  <si>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</si>
  <si>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</si>
  <si>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</si>
  <si>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</si>
  <si>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</si>
  <si>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</si>
  <si>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</si>
  <si>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</si>
  <si>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</si>
  <si>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</si>
  <si>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</si>
  <si>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</si>
  <si>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</si>
  <si>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</si>
  <si>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</si>
  <si>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</si>
  <si>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</si>
  <si>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</si>
  <si>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</si>
  <si>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</si>
  <si>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</si>
  <si>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</si>
  <si>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</si>
  <si>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</si>
  <si>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</si>
  <si>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</si>
  <si>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</si>
  <si>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</si>
  <si>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</si>
  <si>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</si>
  <si>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</si>
  <si>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</si>
  <si>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</si>
  <si>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</si>
  <si>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</si>
  <si>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</si>
  <si>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</si>
  <si>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</si>
  <si>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</si>
  <si>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</si>
  <si>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</si>
  <si>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</si>
  <si>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</si>
  <si>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</si>
  <si>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</si>
  <si>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</si>
  <si>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</si>
  <si>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</si>
  <si>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</si>
  <si>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</si>
  <si>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</si>
  <si>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</si>
  <si>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</si>
  <si>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</si>
  <si>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</si>
  <si>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</si>
  <si>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</si>
  <si>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</si>
  <si>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</si>
  <si>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</si>
  <si>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</si>
  <si>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</si>
  <si>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</si>
  <si>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</si>
  <si>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</si>
  <si>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</si>
  <si>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</si>
  <si>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</si>
  <si>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</si>
  <si>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</si>
  <si>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</si>
  <si>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</si>
  <si>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</si>
  <si>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</si>
  <si>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</si>
  <si>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</si>
  <si>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</si>
  <si>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</si>
  <si>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</si>
  <si>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</si>
  <si>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</si>
  <si>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</si>
  <si>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</si>
  <si>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</si>
  <si>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</si>
  <si>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</si>
  <si>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</si>
  <si>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</si>
  <si>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</si>
  <si>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</si>
  <si>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</si>
  <si>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</si>
  <si>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</si>
  <si>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</si>
  <si>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</si>
  <si>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</si>
  <si>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</si>
  <si>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</si>
  <si>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</si>
  <si>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</si>
  <si>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</si>
  <si>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</si>
  <si>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</si>
  <si>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</si>
  <si>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</si>
  <si>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</si>
  <si>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</si>
  <si>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</si>
  <si>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</si>
  <si>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</si>
  <si>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</si>
  <si>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</si>
  <si>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</si>
  <si>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</si>
  <si>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</si>
  <si>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</si>
  <si>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</si>
  <si>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</si>
  <si>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</si>
  <si>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</si>
  <si>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</si>
  <si>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</si>
  <si>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</si>
  <si>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</si>
  <si>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</si>
  <si>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</si>
  <si>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</si>
  <si>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</si>
  <si>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</si>
  <si>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</si>
  <si>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</si>
  <si>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</si>
  <si>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</si>
  <si>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</si>
  <si>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</si>
  <si>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</si>
  <si>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</si>
  <si>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</si>
  <si>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</si>
  <si>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</si>
  <si>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</si>
  <si>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</si>
  <si>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</si>
  <si>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</si>
  <si>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</si>
  <si>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</si>
  <si>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</si>
  <si>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</si>
  <si>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</si>
  <si>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</si>
  <si>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</si>
  <si>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</si>
  <si>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</si>
  <si>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</si>
  <si>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</si>
  <si>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</si>
  <si>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</si>
  <si>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</si>
  <si>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</si>
  <si>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</si>
  <si>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</si>
  <si>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</si>
  <si>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</si>
  <si>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</si>
  <si>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</si>
  <si>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</si>
  <si>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</si>
  <si>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</si>
  <si>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</si>
  <si>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</si>
  <si>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</si>
  <si>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</si>
  <si>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</si>
  <si>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</si>
  <si>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</si>
  <si>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</si>
  <si>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</si>
  <si>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</si>
  <si>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</si>
  <si>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</si>
  <si>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</si>
  <si>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</si>
  <si>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</si>
  <si>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</si>
  <si>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</si>
  <si>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</si>
  <si>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</si>
  <si>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</si>
  <si>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</si>
  <si>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</si>
  <si>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</si>
  <si>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</si>
  <si>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</si>
  <si>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</si>
  <si>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</si>
  <si>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</si>
  <si>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</si>
  <si>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</si>
  <si>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</si>
  <si>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</si>
  <si>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</si>
  <si>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</si>
  <si>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</si>
  <si>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</si>
  <si>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</si>
  <si>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</si>
  <si>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</si>
  <si>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</si>
  <si>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</si>
  <si>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</si>
  <si>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</si>
  <si>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</si>
  <si>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</si>
  <si>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</si>
  <si>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</si>
  <si>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</si>
  <si>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</si>
  <si>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</si>
  <si>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</si>
  <si>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</si>
  <si>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</si>
  <si>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</si>
  <si>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</si>
  <si>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</si>
  <si>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</si>
  <si>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</si>
  <si>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</si>
  <si>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</si>
  <si>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</si>
  <si>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</si>
  <si>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</si>
  <si>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</si>
  <si>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</si>
  <si>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</si>
  <si>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</si>
  <si>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</si>
  <si>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</si>
  <si>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</si>
  <si>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</si>
  <si>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</si>
  <si>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</si>
  <si>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</si>
  <si>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</si>
  <si>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</si>
  <si>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</si>
  <si>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</si>
  <si>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</si>
  <si>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</si>
  <si>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</si>
  <si>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</si>
  <si>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</si>
  <si>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</si>
  <si>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</si>
  <si>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</si>
  <si>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</si>
  <si>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</si>
  <si>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</si>
  <si>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</si>
  <si>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</si>
  <si>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</si>
  <si>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</si>
  <si>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</si>
  <si>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</si>
  <si>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</si>
  <si>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</si>
  <si>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</si>
  <si>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</si>
  <si>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</si>
  <si>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</si>
  <si>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</si>
  <si>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</si>
  <si>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</si>
  <si>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</si>
  <si>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</si>
  <si>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</si>
  <si>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</si>
  <si>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</si>
  <si>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</si>
  <si>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</si>
  <si>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</si>
  <si>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</si>
  <si>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</si>
  <si>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</si>
  <si>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</si>
  <si>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</si>
  <si>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</si>
  <si>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</si>
  <si>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</si>
  <si>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</si>
  <si>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</si>
  <si>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</si>
  <si>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</si>
  <si>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</si>
  <si>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</si>
  <si>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</si>
  <si>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</si>
  <si>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</si>
  <si>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</si>
  <si>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</si>
  <si>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</si>
  <si>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</si>
  <si>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</si>
  <si>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</si>
  <si>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</si>
  <si>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</si>
  <si>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</si>
  <si>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</si>
  <si>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</si>
  <si>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</si>
  <si>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</si>
  <si>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</si>
  <si>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</si>
  <si>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</si>
  <si>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</si>
  <si>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</si>
  <si>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</si>
  <si>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</si>
  <si>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</si>
  <si>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</si>
  <si>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</si>
  <si>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</si>
  <si>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</si>
  <si>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</si>
  <si>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</si>
  <si>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</si>
  <si>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</si>
  <si>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</si>
  <si>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</si>
  <si>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</si>
  <si>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</si>
  <si>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</si>
  <si>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</si>
  <si>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</si>
  <si>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</si>
  <si>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</si>
  <si>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</si>
  <si>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</si>
  <si>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</si>
  <si>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</si>
  <si>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</si>
  <si>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</si>
  <si>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</si>
  <si>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</si>
  <si>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</si>
  <si>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</si>
  <si>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</si>
  <si>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</si>
  <si>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</si>
  <si>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</si>
  <si>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</si>
  <si>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</si>
  <si>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</si>
  <si>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</si>
  <si>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</si>
  <si>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</si>
  <si>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</si>
  <si>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</si>
  <si>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</si>
  <si>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</si>
  <si>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</si>
  <si>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</si>
  <si>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</si>
  <si>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</si>
  <si>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</si>
  <si>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</si>
  <si>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</si>
  <si>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</si>
  <si>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</si>
  <si>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</si>
  <si>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</si>
  <si>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</si>
  <si>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</si>
  <si>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</si>
  <si>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</si>
  <si>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</si>
  <si>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</si>
  <si>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</si>
  <si>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</si>
  <si>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</si>
  <si>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</si>
  <si>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</si>
  <si>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</si>
  <si>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</si>
  <si>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</si>
  <si>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</si>
  <si>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</si>
  <si>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</si>
  <si>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</si>
  <si>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</si>
  <si>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</si>
  <si>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</si>
  <si>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</si>
  <si>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</si>
  <si>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</si>
  <si>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</si>
  <si>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</si>
  <si>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</si>
  <si>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</si>
  <si>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</si>
  <si>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</si>
  <si>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</si>
  <si>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</si>
  <si>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</si>
  <si>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</si>
  <si>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</si>
  <si>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</si>
  <si>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</si>
  <si>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</si>
  <si>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</si>
  <si>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</si>
  <si>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</si>
  <si>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</si>
  <si>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</si>
  <si>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</si>
  <si>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</si>
  <si>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</si>
  <si>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</si>
  <si>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</si>
  <si>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</si>
  <si>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</si>
  <si>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</si>
  <si>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</si>
  <si>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</si>
  <si>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</si>
  <si>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</si>
  <si>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</si>
  <si>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</si>
  <si>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</si>
  <si>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</si>
  <si>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</si>
  <si>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</si>
  <si>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</si>
  <si>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</si>
  <si>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</si>
  <si>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</si>
  <si>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</si>
  <si>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</si>
  <si>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</si>
  <si>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</si>
  <si>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</si>
  <si>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</si>
  <si>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</si>
  <si>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</si>
  <si>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</si>
  <si>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</si>
  <si>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</si>
  <si>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</si>
  <si>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</si>
  <si>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</si>
  <si>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</si>
  <si>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</si>
  <si>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</si>
  <si>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</si>
  <si>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</si>
  <si>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</si>
  <si>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</si>
  <si>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</si>
  <si>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</si>
  <si>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</si>
  <si>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</si>
  <si>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</si>
  <si>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</si>
  <si>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</si>
  <si>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</si>
  <si>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</si>
  <si>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</si>
  <si>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</si>
  <si>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</si>
  <si>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</si>
  <si>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</si>
  <si>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</si>
  <si>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</si>
  <si>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</si>
  <si>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</si>
  <si>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</si>
  <si>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</si>
  <si>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</si>
  <si>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</si>
  <si>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</si>
  <si>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</si>
  <si>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</si>
  <si>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</si>
  <si>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</si>
  <si>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</si>
  <si>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</si>
  <si>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</si>
  <si>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</si>
  <si>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</si>
  <si>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</si>
  <si>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</si>
  <si>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</si>
  <si>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</si>
  <si>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</si>
  <si>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</si>
  <si>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</si>
  <si>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</si>
  <si>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</si>
  <si>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</si>
  <si>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</si>
  <si>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</si>
  <si>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</si>
  <si>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</si>
  <si>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</si>
  <si>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</si>
  <si>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</si>
  <si>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</si>
  <si>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</si>
  <si>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</si>
  <si>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</si>
  <si>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</si>
  <si>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</si>
  <si>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</si>
  <si>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</si>
  <si>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</si>
  <si>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</si>
  <si>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</si>
  <si>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</si>
  <si>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</si>
  <si>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</si>
  <si>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</si>
  <si>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</si>
  <si>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</si>
  <si>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</si>
  <si>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</si>
  <si>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</si>
  <si>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</si>
  <si>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</si>
  <si>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</si>
  <si>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</si>
  <si>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</si>
  <si>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</si>
  <si>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</si>
  <si>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</si>
  <si>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</si>
  <si>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</si>
  <si>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</si>
  <si>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</si>
  <si>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</si>
  <si>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</si>
  <si>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</si>
  <si>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</si>
  <si>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</si>
  <si>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</si>
  <si>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</si>
  <si>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</si>
  <si>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</si>
  <si>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</si>
  <si>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</si>
  <si>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</si>
  <si>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</si>
  <si>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</si>
  <si>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</si>
  <si>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</si>
  <si>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</si>
  <si>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</si>
  <si>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</si>
  <si>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</si>
  <si>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</si>
  <si>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</si>
  <si>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</si>
  <si>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</si>
  <si>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</si>
  <si>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</si>
  <si>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</si>
  <si>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</si>
  <si>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</si>
  <si>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</si>
  <si>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</si>
  <si>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</si>
  <si>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</si>
  <si>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</si>
  <si>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</si>
  <si>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</si>
  <si>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</si>
  <si>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</si>
  <si>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</si>
  <si>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</si>
  <si>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</si>
  <si>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</si>
  <si>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</si>
  <si>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</si>
  <si>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</si>
  <si>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</si>
  <si>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</si>
  <si>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</si>
  <si>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</si>
  <si>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</si>
  <si>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</si>
  <si>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</si>
  <si>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</si>
  <si>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</si>
  <si>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</si>
  <si>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</si>
  <si>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</si>
  <si>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</si>
  <si>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</si>
  <si>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</si>
  <si>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</si>
  <si>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</si>
  <si>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</si>
  <si>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</si>
  <si>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</si>
  <si>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</si>
  <si>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</si>
  <si>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</si>
  <si>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</si>
  <si>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</si>
  <si>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</si>
  <si>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</si>
  <si>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</si>
  <si>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</si>
  <si>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</si>
  <si>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</si>
  <si>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</si>
  <si>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</si>
  <si>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</si>
  <si>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</si>
  <si>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</si>
  <si>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</si>
  <si>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</si>
  <si>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</si>
  <si>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</si>
  <si>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</si>
  <si>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</si>
  <si>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</si>
  <si>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</si>
  <si>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</si>
  <si>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</si>
  <si>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</si>
  <si>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</si>
  <si>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</si>
  <si>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</si>
  <si>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</si>
  <si>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</si>
  <si>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</si>
  <si>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</si>
  <si>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</si>
  <si>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</si>
  <si>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</si>
  <si>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</si>
  <si>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</si>
  <si>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</si>
  <si>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</si>
  <si>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</si>
  <si>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</si>
  <si>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</si>
  <si>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</si>
  <si>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</si>
  <si>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</si>
  <si>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</si>
  <si>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</si>
  <si>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</si>
  <si>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</si>
  <si>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</si>
  <si>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</si>
  <si>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</si>
  <si>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</si>
  <si>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</si>
  <si>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</si>
  <si>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</si>
  <si>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</si>
  <si>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</si>
  <si>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</si>
  <si>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</si>
  <si>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</si>
  <si>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</si>
  <si>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</si>
  <si>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</si>
  <si>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</si>
  <si>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</si>
  <si>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</si>
  <si>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</si>
  <si>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</si>
  <si>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</si>
  <si>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</si>
  <si>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</si>
  <si>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</si>
  <si>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</si>
  <si>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</si>
  <si>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</si>
  <si>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</si>
  <si>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</si>
  <si>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</si>
  <si>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</si>
  <si>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</si>
  <si>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</si>
  <si>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</si>
  <si>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</si>
  <si>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</si>
  <si>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</si>
  <si>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</si>
  <si>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</si>
  <si>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</si>
  <si>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</si>
  <si>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</si>
  <si>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</si>
  <si>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</si>
  <si>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</si>
  <si>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</si>
  <si>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</si>
  <si>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</si>
  <si>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</si>
  <si>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</si>
  <si>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</si>
  <si>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</si>
  <si>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</si>
  <si>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</si>
  <si>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</si>
  <si>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</si>
  <si>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</si>
  <si>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</si>
  <si>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</si>
  <si>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</si>
  <si>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</si>
  <si>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</si>
  <si>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</si>
  <si>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</si>
  <si>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</si>
  <si>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</si>
  <si>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</si>
  <si>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</si>
  <si>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</si>
  <si>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</si>
  <si>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</si>
  <si>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</si>
  <si>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</si>
  <si>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</si>
  <si>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</si>
  <si>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</si>
  <si>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</si>
  <si>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</si>
  <si>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</si>
  <si>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</si>
  <si>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</si>
  <si>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</si>
  <si>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</si>
  <si>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</si>
  <si>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</si>
  <si>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</si>
  <si>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</si>
  <si>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</si>
  <si>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</si>
  <si>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</si>
  <si>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</si>
  <si>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</si>
  <si>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</si>
  <si>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</si>
  <si>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</si>
  <si>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</si>
  <si>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</si>
  <si>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</si>
  <si>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</si>
  <si>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</si>
  <si>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</si>
  <si>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</si>
  <si>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</si>
  <si>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</si>
  <si>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</si>
  <si>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</si>
  <si>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</si>
  <si>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</si>
  <si>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</si>
  <si>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</si>
  <si>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</si>
  <si>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</si>
  <si>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</si>
  <si>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</si>
  <si>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</si>
  <si>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</si>
  <si>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</si>
  <si>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</si>
  <si>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</si>
  <si>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</si>
  <si>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</si>
  <si>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</si>
  <si>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</si>
  <si>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</si>
  <si>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</si>
  <si>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</si>
  <si>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</si>
  <si>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</si>
  <si>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</si>
  <si>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</si>
  <si>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</si>
  <si>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</si>
  <si>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</si>
  <si>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</si>
  <si>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</si>
  <si>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</si>
  <si>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</si>
  <si>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</si>
  <si>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</si>
  <si>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</si>
  <si>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</si>
  <si>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</si>
  <si>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</si>
  <si>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</si>
  <si>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</si>
  <si>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</si>
  <si>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</si>
  <si>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</si>
  <si>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</si>
  <si>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</si>
  <si>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</si>
  <si>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</si>
  <si>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</si>
  <si>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</si>
  <si>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</si>
  <si>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</si>
  <si>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</si>
  <si>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</si>
  <si>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</si>
  <si>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</si>
  <si>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</si>
  <si>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</si>
  <si>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</si>
  <si>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</si>
  <si>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</si>
  <si>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</si>
  <si>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</si>
  <si>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</si>
  <si>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</si>
  <si>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</si>
  <si>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</si>
  <si>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</si>
  <si>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</si>
  <si>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</si>
  <si>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</si>
  <si>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</si>
  <si>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</si>
  <si>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</si>
  <si>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</si>
  <si>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</si>
  <si>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</si>
  <si>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</si>
  <si>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</si>
  <si>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</si>
  <si>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</si>
  <si>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</si>
  <si>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</si>
  <si>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</si>
  <si>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</si>
  <si>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</si>
  <si>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</si>
  <si>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</si>
  <si>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</si>
  <si>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</si>
  <si>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</si>
  <si>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</si>
  <si>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</si>
  <si>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</si>
  <si>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</si>
  <si>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</si>
  <si>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</si>
  <si>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</si>
  <si>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</si>
  <si>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</si>
  <si>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</si>
  <si>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</si>
  <si>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</si>
  <si>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</si>
  <si>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</si>
  <si>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</si>
  <si>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</si>
  <si>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</si>
  <si>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</si>
  <si>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</si>
  <si>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</si>
  <si>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</si>
  <si>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</si>
  <si>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</si>
  <si>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</si>
  <si>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</si>
  <si>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</si>
  <si>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</si>
  <si>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</si>
  <si>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</si>
  <si>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</si>
  <si>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</si>
  <si>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</si>
  <si>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</si>
  <si>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</si>
  <si>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</si>
  <si>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</si>
  <si>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</si>
  <si>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</si>
  <si>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</si>
  <si>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</si>
  <si>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</si>
  <si>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</si>
  <si>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</si>
  <si>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</si>
  <si>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</si>
  <si>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</si>
  <si>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</si>
  <si>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</si>
  <si>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</si>
  <si>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</si>
  <si>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</si>
  <si>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</si>
  <si>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</si>
  <si>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</si>
  <si>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</si>
  <si>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</si>
  <si>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</si>
  <si>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</si>
  <si>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</si>
  <si>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</si>
  <si>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</si>
  <si>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</si>
  <si>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</si>
  <si>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</si>
  <si>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</si>
  <si>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</si>
  <si>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</si>
  <si>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</si>
  <si>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</si>
  <si>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</si>
  <si>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</si>
  <si>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</si>
  <si>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</si>
  <si>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</si>
  <si>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</si>
  <si>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</si>
  <si>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</si>
  <si>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</si>
  <si>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</si>
  <si>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</si>
  <si>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</si>
  <si>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</si>
  <si>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</si>
  <si>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</si>
  <si>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</si>
  <si>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</si>
  <si>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</si>
  <si>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</si>
  <si>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</si>
  <si>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</si>
  <si>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</si>
  <si>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</si>
  <si>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</si>
  <si>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</si>
  <si>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</si>
  <si>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</si>
  <si>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</si>
  <si>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</si>
  <si>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</si>
  <si>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</si>
  <si>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</si>
  <si>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</si>
  <si>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</si>
  <si>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</si>
  <si>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</si>
  <si>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</si>
  <si>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</si>
  <si>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</si>
  <si>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</si>
  <si>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</si>
  <si>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</si>
  <si>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</si>
  <si>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</si>
  <si>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</si>
  <si>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</si>
  <si>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</si>
  <si>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</si>
  <si>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</si>
  <si>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</si>
  <si>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</si>
  <si>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</si>
  <si>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</si>
  <si>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</si>
  <si>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</si>
  <si>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</si>
  <si>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</si>
  <si>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</si>
  <si>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</si>
  <si>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</si>
  <si>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</si>
  <si>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</si>
  <si>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</si>
  <si>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</si>
  <si>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</si>
  <si>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</si>
  <si>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</si>
  <si>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</si>
  <si>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</si>
  <si>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</si>
  <si>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</si>
  <si>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</si>
  <si>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</si>
  <si>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</si>
  <si>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</si>
  <si>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</si>
  <si>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</si>
  <si>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</si>
  <si>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</si>
  <si>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</si>
  <si>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</si>
  <si>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</si>
  <si>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</si>
  <si>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</si>
  <si>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</si>
  <si>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</si>
  <si>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</si>
  <si>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</si>
  <si>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</si>
  <si>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</si>
  <si>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</si>
  <si>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</si>
  <si>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</si>
  <si>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</si>
  <si>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</si>
  <si>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</si>
  <si>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</si>
  <si>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</si>
  <si>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</si>
  <si>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</si>
  <si>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</si>
  <si>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</si>
  <si>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</si>
  <si>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</si>
  <si>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</si>
  <si>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</si>
  <si>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</si>
  <si>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</si>
  <si>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</si>
  <si>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</si>
  <si>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</si>
  <si>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</si>
  <si>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</si>
  <si>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</si>
  <si>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</si>
  <si>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</si>
  <si>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</si>
  <si>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</si>
  <si>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</si>
  <si>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</si>
  <si>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</si>
  <si>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</si>
  <si>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</si>
  <si>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</si>
  <si>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</si>
  <si>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</si>
  <si>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</si>
  <si>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</si>
  <si>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</si>
  <si>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</si>
  <si>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</si>
  <si>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</si>
  <si>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</si>
  <si>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</si>
  <si>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</si>
  <si>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</si>
  <si>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</si>
  <si>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</si>
  <si>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</si>
  <si>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</si>
  <si>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</si>
  <si>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</si>
  <si>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</si>
  <si>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</si>
  <si>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</si>
  <si>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</si>
  <si>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</si>
  <si>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</si>
  <si>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</si>
  <si>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</si>
  <si>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</si>
  <si>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</si>
  <si>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</si>
  <si>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</si>
  <si>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</si>
  <si>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</si>
  <si>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</si>
  <si>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</si>
  <si>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</si>
  <si>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</si>
  <si>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</si>
  <si>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</si>
  <si>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</si>
  <si>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</si>
  <si>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</si>
  <si>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</si>
  <si>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</si>
  <si>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</si>
  <si>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</si>
  <si>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</si>
  <si>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</si>
  <si>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</si>
  <si>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</si>
  <si>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</si>
  <si>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</si>
  <si>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</si>
  <si>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</si>
  <si>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</si>
  <si>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</si>
  <si>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</si>
  <si>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</si>
  <si>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</si>
  <si>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</si>
  <si>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</si>
  <si>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</si>
  <si>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</si>
  <si>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</si>
  <si>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</si>
  <si>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</si>
  <si>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</si>
  <si>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</si>
  <si>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</si>
  <si>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</si>
  <si>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</si>
  <si>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</si>
  <si>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</si>
  <si>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</si>
  <si>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</si>
  <si>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</si>
  <si>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</si>
  <si>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</si>
  <si>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</si>
  <si>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</si>
  <si>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</si>
  <si>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</si>
  <si>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</si>
  <si>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</si>
  <si>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</si>
  <si>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</si>
  <si>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</si>
  <si>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</si>
  <si>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</si>
  <si>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</si>
  <si>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</si>
  <si>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</si>
  <si>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</si>
  <si>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</si>
  <si>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</si>
  <si>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</si>
  <si>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</si>
  <si>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</si>
  <si>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</si>
  <si>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</si>
  <si>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</si>
  <si>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</si>
  <si>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</si>
  <si>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</si>
  <si>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</si>
  <si>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</si>
  <si>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</si>
  <si>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</si>
  <si>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</si>
  <si>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</si>
  <si>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</si>
  <si>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</si>
  <si>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</si>
  <si>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</si>
  <si>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</si>
  <si>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</si>
  <si>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</si>
  <si>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</si>
  <si>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</si>
  <si>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</si>
  <si>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</si>
  <si>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</si>
  <si>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</si>
  <si>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</si>
  <si>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</si>
  <si>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</si>
  <si>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</si>
  <si>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</si>
  <si>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</si>
  <si>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</si>
  <si>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</si>
  <si>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</si>
  <si>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</si>
  <si>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</si>
  <si>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</si>
  <si>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</si>
  <si>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</si>
  <si>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</si>
  <si>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</si>
  <si>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</si>
  <si>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</si>
  <si>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</si>
  <si>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</si>
  <si>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</si>
  <si>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</si>
  <si>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</si>
  <si>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</si>
  <si>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</si>
  <si>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</si>
  <si>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</si>
  <si>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</si>
  <si>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</si>
  <si>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</si>
  <si>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</si>
  <si>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</si>
  <si>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</si>
  <si>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</si>
  <si>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</si>
  <si>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</si>
  <si>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</si>
  <si>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</si>
  <si>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</si>
  <si>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</si>
  <si>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</si>
  <si>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</si>
  <si>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</si>
  <si>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</si>
  <si>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</si>
  <si>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</si>
  <si>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</si>
  <si>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</si>
  <si>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</si>
  <si>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</si>
  <si>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</si>
  <si>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</si>
  <si>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</si>
  <si>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</si>
  <si>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</si>
  <si>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</si>
  <si>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</si>
  <si>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</si>
  <si>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</si>
  <si>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</si>
  <si>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</si>
  <si>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</si>
  <si>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</si>
  <si>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</si>
  <si>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</si>
  <si>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</si>
  <si>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</si>
  <si>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</si>
  <si>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</si>
  <si>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</si>
  <si>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</si>
  <si>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</si>
  <si>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</si>
  <si>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</si>
  <si>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</si>
  <si>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</si>
  <si>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</si>
  <si>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</si>
  <si>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</si>
  <si>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</si>
  <si>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</si>
  <si>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</si>
  <si>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</si>
  <si>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</si>
  <si>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</si>
  <si>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</si>
  <si>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</si>
  <si>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</si>
  <si>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</si>
  <si>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</si>
  <si>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</si>
  <si>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</si>
  <si>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</si>
  <si>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</si>
  <si>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</si>
  <si>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</si>
  <si>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</si>
  <si>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</si>
  <si>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</si>
  <si>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</si>
  <si>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</si>
  <si>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</si>
  <si>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</si>
  <si>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</si>
  <si>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</si>
  <si>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</si>
  <si>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</si>
  <si>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</si>
  <si>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</si>
  <si>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</si>
  <si>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</si>
  <si>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</si>
  <si>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</si>
  <si>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</si>
  <si>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</si>
  <si>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</si>
  <si>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</si>
  <si>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</si>
  <si>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</si>
  <si>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</si>
  <si>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</si>
  <si>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</si>
  <si>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</si>
  <si>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</si>
  <si>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</si>
  <si>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</si>
  <si>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</si>
  <si>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</si>
  <si>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</si>
  <si>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</si>
  <si>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</si>
  <si>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</si>
  <si>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</si>
  <si>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</si>
  <si>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</si>
  <si>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</si>
  <si>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</si>
  <si>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</si>
  <si>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</si>
  <si>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</si>
  <si>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</si>
  <si>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</si>
  <si>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</si>
  <si>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</si>
  <si>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</si>
  <si>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</si>
  <si>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</si>
  <si>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</si>
  <si>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</si>
  <si>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</si>
  <si>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</si>
  <si>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</si>
  <si>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</si>
  <si>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</si>
  <si>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</si>
  <si>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</si>
  <si>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</si>
  <si>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</si>
  <si>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</si>
  <si>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</si>
  <si>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</si>
  <si>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</si>
  <si>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</si>
  <si>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</si>
  <si>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</si>
  <si>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</si>
  <si>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</si>
  <si>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</si>
  <si>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</si>
  <si>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</si>
  <si>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</si>
  <si>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</si>
  <si>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</si>
  <si>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</si>
  <si>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</si>
  <si>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</si>
  <si>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</si>
  <si>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</si>
  <si>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</si>
  <si>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</si>
  <si>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</si>
  <si>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</si>
  <si>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</si>
  <si>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</si>
  <si>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</si>
  <si>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</si>
  <si>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</si>
  <si>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</si>
  <si>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</si>
  <si>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</si>
  <si>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</si>
  <si>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</si>
  <si>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</si>
  <si>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</si>
  <si>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</si>
  <si>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</si>
  <si>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</si>
  <si>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</si>
  <si>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</si>
  <si>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</si>
  <si>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</si>
  <si>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</si>
  <si>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</si>
  <si>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</si>
  <si>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</si>
  <si>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</si>
  <si>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</si>
  <si>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</si>
  <si>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</si>
  <si>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</si>
  <si>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</si>
  <si>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</si>
  <si>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</si>
  <si>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</si>
  <si>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</si>
  <si>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</si>
  <si>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</si>
  <si>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</si>
  <si>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</si>
  <si>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</si>
  <si>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</si>
  <si>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</si>
  <si>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</si>
  <si>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</si>
  <si>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</si>
  <si>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</si>
  <si>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</si>
  <si>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</si>
  <si>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</si>
  <si>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</si>
  <si>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</si>
  <si>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</si>
  <si>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</si>
  <si>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</si>
  <si>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</si>
  <si>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</si>
  <si>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</si>
  <si>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</si>
  <si>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</si>
  <si>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</si>
  <si>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</si>
  <si>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</si>
  <si>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</si>
  <si>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</si>
  <si>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</si>
  <si>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</si>
  <si>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</si>
  <si>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</si>
  <si>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</si>
  <si>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</si>
  <si>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</si>
  <si>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</si>
  <si>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</si>
  <si>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</si>
  <si>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</si>
  <si>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</si>
  <si>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</si>
  <si>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</si>
  <si>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</si>
  <si>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</si>
  <si>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</si>
  <si>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</si>
  <si>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</si>
  <si>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</si>
  <si>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</si>
  <si>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</si>
  <si>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</si>
  <si>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</si>
  <si>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</si>
  <si>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</si>
  <si>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</si>
  <si>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</si>
  <si>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</si>
  <si>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</si>
  <si>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</si>
  <si>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</si>
  <si>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</si>
  <si>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</si>
  <si>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</si>
  <si>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</si>
  <si>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</si>
  <si>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</si>
  <si>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</si>
  <si>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</si>
  <si>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</si>
  <si>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</si>
  <si>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</si>
  <si>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</si>
  <si>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</si>
  <si>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</si>
  <si>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</si>
  <si>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</si>
  <si>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</si>
  <si>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</si>
  <si>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</si>
  <si>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</si>
  <si>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</si>
  <si>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</si>
  <si>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</si>
  <si>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</si>
  <si>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</si>
  <si>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</si>
  <si>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</si>
  <si>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</si>
  <si>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</si>
  <si>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</si>
  <si>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</si>
  <si>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</si>
  <si>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</si>
  <si>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</si>
  <si>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</si>
  <si>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</si>
  <si>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</si>
  <si>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</si>
  <si>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</si>
  <si>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</si>
  <si>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</si>
  <si>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</si>
  <si>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</si>
  <si>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</si>
  <si>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</si>
  <si>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</si>
  <si>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</si>
  <si>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</si>
  <si>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</si>
  <si>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</si>
  <si>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</si>
  <si>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</si>
  <si>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</si>
  <si>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</si>
  <si>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</si>
  <si>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</si>
  <si>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</si>
  <si>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</si>
  <si>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</si>
  <si>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</si>
  <si>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</si>
  <si>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</si>
  <si>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</si>
  <si>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</si>
  <si>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</si>
  <si>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</si>
  <si>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</si>
  <si>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</si>
  <si>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</si>
  <si>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</si>
  <si>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</si>
  <si>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</si>
  <si>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</si>
  <si>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</si>
  <si>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</si>
  <si>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</si>
  <si>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</si>
  <si>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</si>
  <si>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</si>
  <si>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</si>
  <si>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</si>
  <si>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</si>
  <si>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</si>
  <si>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</si>
  <si>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</si>
  <si>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</si>
  <si>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</si>
  <si>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</si>
  <si>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</si>
  <si>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</si>
  <si>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</si>
  <si>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</si>
  <si>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</si>
  <si>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</si>
  <si>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</si>
  <si>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</si>
  <si>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</si>
  <si>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</si>
  <si>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</si>
  <si>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</si>
  <si>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</si>
  <si>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</si>
  <si>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</si>
  <si>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</si>
  <si>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</si>
  <si>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</si>
  <si>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</si>
  <si>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</si>
  <si>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</si>
  <si>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</si>
  <si>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</si>
  <si>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</si>
  <si>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</si>
  <si>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</si>
  <si>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</si>
  <si>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</si>
  <si>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</si>
  <si>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</si>
  <si>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</si>
  <si>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</si>
  <si>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</si>
  <si>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</si>
  <si>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</si>
  <si>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</si>
  <si>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</si>
  <si>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</si>
  <si>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</si>
  <si>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</si>
  <si>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</si>
  <si>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</si>
  <si>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</si>
  <si>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</si>
  <si>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</si>
  <si>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</si>
  <si>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</si>
  <si>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</si>
  <si>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</si>
  <si>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</si>
  <si>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</si>
  <si>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</si>
  <si>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</si>
  <si>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</si>
  <si>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</si>
  <si>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</si>
  <si>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</si>
  <si>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</si>
  <si>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</si>
  <si>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</si>
  <si>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</si>
  <si>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</si>
  <si>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</si>
  <si>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</si>
  <si>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</si>
  <si>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</si>
  <si>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</si>
  <si>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</si>
  <si>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</si>
  <si>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</si>
  <si>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</si>
  <si>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</si>
  <si>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</si>
  <si>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</si>
  <si>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</si>
  <si>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</si>
  <si>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</si>
  <si>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</si>
  <si>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</si>
  <si>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</si>
  <si>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</si>
  <si>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</si>
  <si>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</si>
  <si>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</si>
  <si>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</si>
  <si>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</si>
  <si>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</si>
  <si>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</si>
  <si>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</si>
  <si>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</si>
  <si>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</si>
  <si>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</si>
  <si>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</si>
  <si>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</si>
  <si>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</si>
  <si>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</si>
  <si>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</si>
  <si>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</si>
  <si>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</si>
  <si>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</si>
  <si>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</si>
  <si>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</si>
  <si>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</si>
  <si>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</si>
  <si>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</si>
  <si>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</si>
  <si>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</si>
  <si>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</si>
  <si>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</si>
  <si>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</si>
  <si>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</si>
  <si>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</si>
  <si>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</si>
  <si>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</si>
  <si>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</si>
  <si>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</si>
  <si>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</si>
  <si>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</si>
  <si>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</si>
  <si>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</si>
  <si>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</si>
  <si>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</si>
  <si>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</si>
  <si>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</si>
  <si>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</si>
  <si>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</si>
  <si>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</si>
  <si>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</si>
  <si>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</si>
  <si>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</si>
  <si>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</si>
  <si>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</si>
  <si>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</si>
  <si>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</si>
  <si>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</si>
  <si>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</si>
  <si>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</si>
  <si>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</si>
  <si>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</si>
  <si>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</si>
  <si>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</si>
  <si>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</si>
  <si>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</si>
  <si>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</si>
  <si>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</si>
  <si>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</si>
  <si>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</si>
  <si>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</si>
  <si>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</si>
  <si>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</si>
  <si>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</si>
  <si>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</si>
  <si>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</si>
  <si>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</si>
  <si>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</si>
  <si>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</si>
  <si>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</si>
  <si>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</si>
  <si>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</si>
  <si>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</si>
  <si>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</si>
  <si>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</si>
  <si>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</si>
  <si>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</si>
  <si>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</si>
  <si>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</si>
  <si>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</si>
  <si>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</si>
  <si>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</si>
  <si>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</si>
  <si>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</si>
  <si>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</si>
  <si>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</si>
  <si>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</si>
  <si>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</si>
  <si>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</si>
  <si>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</si>
  <si>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</si>
  <si>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</si>
  <si>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</si>
  <si>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</si>
  <si>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</si>
  <si>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</si>
  <si>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</si>
  <si>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</si>
  <si>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</si>
  <si>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</si>
  <si>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</si>
  <si>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</si>
  <si>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</si>
  <si>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</si>
  <si>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</si>
  <si>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</si>
  <si>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</si>
  <si>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</si>
  <si>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</si>
  <si>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</si>
  <si>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</si>
  <si>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</si>
  <si>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</si>
  <si>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</si>
  <si>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</si>
  <si>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</si>
  <si>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</si>
  <si>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</si>
  <si>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</si>
  <si>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</si>
  <si>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</si>
  <si>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</si>
  <si>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</si>
  <si>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</si>
  <si>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</si>
  <si>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</si>
  <si>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</si>
  <si>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</si>
  <si>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</si>
  <si>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</si>
  <si>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</si>
  <si>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</si>
  <si>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</si>
  <si>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</si>
  <si>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</si>
  <si>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</si>
  <si>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</si>
  <si>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</si>
  <si>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</si>
  <si>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</si>
  <si>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</si>
  <si>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</si>
  <si>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</si>
  <si>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</si>
  <si>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</si>
  <si>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</si>
  <si>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</si>
  <si>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</si>
  <si>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</si>
  <si>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</si>
  <si>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</si>
  <si>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</si>
  <si>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</si>
  <si>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</si>
  <si>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</si>
  <si>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</si>
  <si>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</si>
  <si>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</si>
  <si>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</si>
  <si>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</si>
  <si>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</si>
  <si>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</si>
  <si>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</si>
  <si>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</si>
  <si>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</si>
  <si>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</si>
  <si>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</si>
  <si>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</si>
  <si>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</si>
  <si>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</si>
  <si>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</si>
  <si>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</si>
  <si>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</si>
  <si>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</si>
  <si>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</si>
  <si>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</si>
  <si>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</si>
  <si>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</si>
  <si>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</si>
  <si>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</si>
  <si>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</si>
  <si>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</si>
  <si>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</si>
  <si>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</si>
  <si>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</si>
  <si>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</si>
  <si>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</si>
  <si>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</si>
  <si>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</si>
  <si>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</si>
  <si>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</si>
  <si>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</si>
  <si>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</si>
  <si>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</si>
  <si>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</si>
  <si>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</si>
  <si>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</si>
  <si>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</si>
  <si>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</si>
  <si>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</si>
  <si>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</si>
  <si>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</si>
  <si>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</si>
  <si>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</si>
  <si>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</si>
  <si>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</si>
  <si>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</si>
  <si>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</si>
  <si>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</si>
  <si>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</si>
  <si>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</si>
  <si>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</si>
  <si>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</si>
  <si>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</si>
  <si>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</si>
  <si>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</si>
  <si>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</si>
  <si>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</si>
  <si>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</si>
  <si>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</si>
  <si>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</si>
  <si>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</si>
  <si>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</si>
  <si>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</si>
  <si>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</si>
  <si>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</si>
  <si>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</si>
  <si>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</si>
  <si>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</si>
  <si>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</si>
  <si>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</si>
  <si>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</si>
  <si>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</si>
  <si>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</si>
  <si>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</si>
  <si>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</si>
  <si>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</si>
  <si>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</si>
  <si>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</si>
  <si>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</si>
  <si>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</si>
  <si>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</si>
  <si>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</si>
  <si>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</si>
  <si>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</si>
  <si>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</si>
  <si>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</si>
  <si>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</si>
  <si>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</si>
  <si>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</si>
  <si>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</si>
  <si>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</si>
  <si>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</si>
  <si>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</si>
  <si>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</si>
  <si>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</si>
  <si>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</si>
  <si>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</si>
  <si>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</si>
  <si>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</si>
  <si>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</si>
  <si>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</si>
  <si>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</si>
  <si>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</si>
  <si>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</si>
  <si>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</si>
  <si>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</si>
  <si>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</si>
  <si>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</si>
  <si>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</si>
  <si>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</si>
  <si>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</si>
  <si>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</si>
  <si>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</si>
  <si>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</si>
  <si>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</si>
  <si>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</si>
  <si>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</si>
  <si>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</si>
  <si>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</si>
  <si>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</si>
  <si>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</si>
  <si>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</si>
  <si>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</si>
  <si>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</si>
  <si>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</si>
  <si>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</si>
  <si>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</si>
  <si>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</si>
  <si>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</si>
  <si>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</si>
  <si>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</si>
  <si>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</si>
  <si>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</si>
  <si>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</si>
  <si>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</si>
  <si>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</si>
  <si>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</si>
  <si>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</si>
  <si>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</si>
  <si>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</si>
  <si>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</si>
  <si>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</si>
  <si>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</si>
  <si>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</si>
  <si>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</si>
  <si>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</si>
  <si>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</si>
  <si>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</si>
  <si>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</si>
  <si>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</si>
  <si>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</si>
  <si>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</si>
  <si>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</si>
  <si>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</si>
  <si>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</si>
  <si>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</si>
  <si>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</si>
  <si>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</si>
  <si>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</si>
  <si>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</si>
  <si>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</si>
  <si>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</si>
  <si>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</si>
  <si>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</si>
  <si>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</si>
  <si>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</si>
  <si>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</si>
  <si>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</si>
  <si>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</si>
  <si>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</si>
  <si>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</si>
  <si>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</si>
  <si>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</si>
  <si>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</si>
  <si>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</si>
  <si>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</si>
  <si>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</si>
  <si>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</si>
  <si>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</si>
  <si>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</si>
  <si>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</si>
  <si>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</si>
  <si>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</si>
  <si>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</si>
  <si>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</si>
  <si>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</si>
  <si>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</si>
  <si>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</si>
  <si>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</si>
  <si>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</si>
  <si>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</si>
  <si>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</si>
  <si>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</si>
  <si>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</si>
  <si>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</si>
  <si>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</si>
  <si>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</si>
  <si>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</si>
  <si>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</si>
  <si>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</si>
  <si>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</si>
  <si>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</si>
  <si>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</si>
  <si>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</si>
  <si>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</si>
  <si>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</si>
  <si>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</si>
  <si>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</si>
  <si>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</si>
  <si>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</si>
  <si>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</si>
  <si>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</si>
  <si>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</si>
  <si>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</si>
  <si>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</si>
  <si>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</si>
  <si>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</si>
  <si>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</si>
  <si>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</si>
  <si>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</si>
  <si>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</si>
  <si>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</si>
  <si>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</si>
  <si>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</si>
  <si>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</si>
  <si>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</si>
  <si>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</si>
  <si>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</si>
  <si>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</si>
  <si>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</si>
  <si>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</si>
  <si>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</si>
  <si>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</si>
  <si>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</si>
  <si>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</si>
  <si>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</si>
  <si>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</si>
  <si>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Team on the way ETA: 20 Mins</t>
  </si>
  <si>
    <t xml:space="preserve">EM Team facing access issue as all Road closed </t>
  </si>
  <si>
    <t>EM Team At site checking</t>
  </si>
  <si>
    <t xml:space="preserve"> EM team facing access issue as located in Kodana ( new Mamsha) , no access by care</t>
  </si>
  <si>
    <t>SCECO Blackout in Hajj area Team checking one by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</si>
</sst>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317.84570289351541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45980.794128819442</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45980.794128819442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45980.794128819442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45980.794128819442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45980.794128819442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45980.794128819442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45980.794128819442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45980.794128819442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45980.794128819442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45980.794128819442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45980.794128819442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45980.794128819442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45980.794128819442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45980.794128819442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45980.794128819442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45980.794128819442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45980.794128819442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45980.794128819442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45980.794128819442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45980.794128819442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45980.794128819442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45980.794128819442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45980.794128819442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45980.794128819442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45980.794128819442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45980.794128819442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45980.794128819442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45980.794128819442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45980.794128819442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45980.794128819442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45980.794128819442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45980.794128819442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45980.794128819442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45980.794128819442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45980.794128819442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45980.794128819442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45980.794128819442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45980.794128819442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45980.794128819442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45980.794128819442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45980.794128819442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45980.794128819442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45980.794128819442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45980.794128819442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45980.794128819442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45980.794128819442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45980.794128819442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45980.794128819442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45980.794128819442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45980.794128819442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45980.794128819442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45980.794128819442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45980.794128819442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45980.794128819442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45980.794128819442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2C46D1-BFCA-4B0F-A460-15DD78BC0BF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155.79429085648007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45980.794128819442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45980.794128819442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45980.794128819442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45980.794128819442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45980.794128819442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45980.794128819442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45980.794128819442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45980.794128819442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45980.794128819442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45980.794128819442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45980.794128819442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45980.794128819442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45980.794128819442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45980.794128819442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45980.794128819442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45980.794128819442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45980.794128819442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45980.794128819442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45980.794128819442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45980.794128819442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45980.794128819442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45980.794128819442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45980.794128819442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45980.794128819442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45980.794128819442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45980.794128819442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45980.794128819442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45980.794128819442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45980.794128819442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45980.794128819442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45980.794128819442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45980.794128819442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45980.794128819442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45980.794128819442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45980.794128819442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45980.794128819442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45980.794128819442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45980.794128819442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45980.794128819442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45980.794128819442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45980.794128819442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45980.794128819442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45980.794128819442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45980.794128819442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45980.794128819442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45980.794128819442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45980.794128819442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45980.794128819442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45980.794128819442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45980.794128819442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45980.794128819442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45980.794128819442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45980.794128819442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45980.794128819442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45980.794128819442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45980.794128819442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45980.794128819442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45980.794128819442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45980.794128819442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45980.794128819442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45980.794128819442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45980.794128819442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45980.794128819442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45980.794128819442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45980.794128819442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45980.794128819442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45980.794128819442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45980.794128819442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45980.794128819442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45980.794128819442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45980.794128819442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45980.794128819442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45980.794128819442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45980.794128819442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45980.794128819442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45980.794128819442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45980.794128819442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45980.794128819442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45980.794128819442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45980.794128819442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45980.794128819442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45980.794128819442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45980.794128819442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45980.794128819442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45980.794128819442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45980.794128819442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45980.794128819442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45980.794128819442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45980.794128819442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45980.794128819442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45980.794128819442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45980.794128819442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45980.794128819442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45980.794128819442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45980.794128819442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45980.794128819442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45980.794128819442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45980.794128819442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45980.794128819442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45980.794128819442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45980.794128819442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45980.794128819442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45980.794128819442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45980.794128819442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45980.794128819442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45980.794128819442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45980.794128819442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45980.794128819442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45980.794128819442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45980.794128819442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45980.794128819442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45980.794128819442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45980.794128819442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45980.794128819442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45980.794128819442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45980.794128819442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45980.794128819442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45980.794128819442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45980.794128819442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45980.794128819442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45980.794128819442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45980.794128819442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45980.794128819442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45980.794128819442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45980.794128819442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45980.794128819442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45980.794128819442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45980.794128819442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45980.794128819442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45980.794128819442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45980.794128819442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45980.794128819442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45980.794128819442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45980.794128819442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45980.794128819442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45980.794128819442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45980.794128819442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45980.794128819442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45980.794128819442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45980.794128819442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45980.794128819442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45980.794128819442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45980.794128819442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45980.794128819442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45980.794128819442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45980.794128819442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45980.794128819442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45980.794128819442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45980.794128819442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45980.794128819442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45980.794128819442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45980.794128819442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45980.794128819442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45980.794128819442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45980.794128819442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45980.794128819442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45980.794128819442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45980.794128819442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45980.794128819442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45980.794128819442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45980.794128819442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45980.794128819442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45980.794128819442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45980.794128819442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45980.794128819442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45980.794128819442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45980.794128819442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45980.794128819442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45980.794128819442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45980.794128819442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45980.794128819442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45980.794128819442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45980.794128819442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45980.794128819442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45980.794128819442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45980.794128819442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45980.794128819442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45980.794128819442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45980.794128819442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45980.794128819442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45980.794128819442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45980.794128819442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B14" sqref="B1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45980.794128819442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45980.794128819442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45980.794128819442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45980.794128819442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45980.794128819442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45980.794128819442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45980.794128819442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45980.794128819442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45980.794128819442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45980.794128819442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45980.794128819442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45980.794128819442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45980.794128819442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45980.794128819442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45980.794128819442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45980.794128819442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45980.794128819442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45980.794128819442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45980.794128819442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45980.794128819442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45980.794128819442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45980.794128819442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45980.794128819442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45980.794128819442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45980.794128819442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45980.794128819442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45980.794128819442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45980.794128819442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45980.794128819442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45980.794128819442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45980.794128819442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45980.794128819442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45980.794128819442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45980.794128819442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45980.794128819442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45980.794128819442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45980.794128819442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45980.794128819442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45980.794128819442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45980.794128819442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45980.794128819442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45980.794128819442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45980.794128819442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45980.794128819442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45980.794128819442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45980.794128819442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45980.794128819442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45980.794128819442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45980.794128819442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45980.794128819442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45980.794128819442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45980.794128819442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45980.794128819442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45980.794128819442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45980.794128819442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45980.794128819442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45980.794128819442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45980.794128819442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45980.794128819442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45980.794128819442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45980.794128819442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45980.794128819442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45980.794128819442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45980.794128819442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45980.794128819442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45980.794128819442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45980.794128819442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45980.794128819442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45980.794128819442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45980.794128819442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45980.794128819442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45980.794128819442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45980.794128819442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45980.794128819442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45980.794128819442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45980.794128819442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45980.794128819442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45980.794128819442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45980.794128819442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45980.794128819442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45980.794128819442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45980.794128819442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45980.794128819442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45980.794128819442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45980.794128819442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45980.794128819442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45980.794128819442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45980.794128819442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45980.794128819442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45980.794128819442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45980.794128819442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45980.794128819442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45980.794128819442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45980.794128819442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45980.794128819442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45980.794128819442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45980.794128819442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45980.794128819442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45980.794128819442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45980.794128819442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45980.794128819442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45980.794128819442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45980.794128819442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45980.794128819442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45980.794128819442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45980.794128819442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45980.794128819442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45980.794128819442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45980.794128819442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45980.794128819442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45980.794128819442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45980.794128819442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45980.794128819442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45980.794128819442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45980.794128819442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45980.794128819442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45980.794128819442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45980.794128819442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45980.794128819442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45980.794128819442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45980.794128819442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45980.794128819442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45980.794128819442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45980.794128819442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45980.794128819442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45980.794128819442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45980.794128819442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45980.794128819442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45980.794128819442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45980.794128819442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45980.794128819442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45980.794128819442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45980.794128819442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45980.794128819442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45980.794128819442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45980.794128819442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45980.794128819442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45980.794128819442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45980.794128819442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45980.794128819442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45980.794128819442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45980.794128819442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45980.794128819442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45980.794128819442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45980.794128819442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45980.794128819442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45980.794128819442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45980.794128819442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45980.794128819442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45980.794128819442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45980.794128819442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45980.794128819442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45980.794128819442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45980.794128819442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45980.794128819442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45980.794128819442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45980.794128819442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45980.794128819442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45980.794128819442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45980.794128819442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45980.794128819442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45980.794128819442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45980.794128819442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45980.794128819442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45980.794128819442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45980.794128819442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45980.794128819442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45980.794128819442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45980.794128819442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45980.794128819442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45980.794128819442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45980.794128819442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45980.794128819442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45980.794128819442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45980.794128819442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45980.794128819442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45980.794128819442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45980.794128819442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45980.794128819442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45980.794128819442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45980.794128819442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45980.794128819442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45980.794128819442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45980.794128819442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45980.794128819442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45980.794128819442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45980.794128819442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45980.794128819442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45980.794128819442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45980.794128819442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45980.794128819442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45980.794128819442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45980.794128819442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45980.794128819442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45980.794128819442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45980.794128819442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45980.794128819442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45980.794128819442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45980.794128819442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45980.794128819442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45980.794128819442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45980.794128819442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45980.794128819442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45980.794128819442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45980.794128819442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45980.794128819442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45980.794128819442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45980.794128819442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45980.794128819442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45980.794128819442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45980.794128819442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45980.794128819442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45980.794128819442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45980.794128819442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45980.794128819442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45980.794128819442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45980.794128819442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45980.794128819442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45980.794128819442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45980.794128819442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45980.794128819442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45980.794128819442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45980.794128819442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45980.794128819442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45980.794128819442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45980.794128819442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45980.794128819442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45980.794128819442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45980.794128819442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45980.794128819442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45980.794128819442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45980.794128819442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45980.794128819442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45980.794128819442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45980.794128819442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45980.794128819442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45980.794128819442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45980.794128819442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45980.794128819442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45980.794128819442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45980.794128819442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45980.794128819442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45980.794128819442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45980.794128819442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45980.794128819442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45980.794128819442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45980.794128819442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45980.794128819442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45980.794128819442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45980.794128819442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45980.794128819442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45980.794128819442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45980.794128819442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45980.794128819442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45980.794128819442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45980.794128819442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45980.794128819442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45980.794128819442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45980.794128819442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45980.794128819442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45980.794128819442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45980.794128819442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45980.794128819442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45980.794128819442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45980.794128819442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45980.794128819442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45980.794128819442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45980.794128819442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45980.794128819442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45980.794128819442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45980.794128819442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45980.794128819442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45980.794128819442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45980.794128819442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45980.794128819442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45980.794128819442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45980.794128819442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45980.794128819442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45980.794128819442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45980.794128819442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45980.794128819442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45980.794128819442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45980.794128819442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45980.794128819442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45980.794128819442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45980.794128819442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45980.794128819442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45980.794128819442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45980.794128819442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45980.794128819442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45980.794128819442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45980.794128819442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45980.794128819442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45980.794128819442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45980.794128819442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45980.794128819442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45980.794128819442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45980.794128819442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45980.794128819442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45980.794128819442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45980.794128819442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45980.794128819442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45980.794128819442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45980.794128819442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45980.794128819442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45980.794128819442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45980.794128819442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45980.794128819442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45980.794128819442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45980.794128819442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45980.794128819442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45980.794128819442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45980.794128819442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45980.794128819442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45980.794128819442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45980.794128819442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45980.794128819442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45980.794128819442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45980.794128819442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45980.794128819442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45980.794128819442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45980.794128819442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45980.794128819442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45980.794128819442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45980.794128819442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45980.794128819442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45980.794128819442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45980.794128819442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45980.794128819442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45980.794128819442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45980.794128819442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45980.794128819442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45980.794128819442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45980.794128819442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45980.794128819442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45980.794128819442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45980.794128819442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45980.794128819442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45980.794128819442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45980.794128819442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45980.794128819442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45980.794128819442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45980.794128819442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45980.794128819442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45980.794128819442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45980.794128819442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45980.794128819442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45980.794128819442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45980.794128819442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45980.794128819442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45980.794128819442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45980.794128819442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45980.794128819442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45980.794128819442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45980.794128819442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45980.794128819442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45980.794128819442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45980.794128819442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45980.794128819442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45980.794128819442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45980.794128819442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45980.794128819442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45980.794128819442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45980.794128819442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45980.794128819442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45980.794128819442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45980.794128819442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45980.794128819442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45980.794128819442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45980.794128819442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45980.794128819442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45980.794128819442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45980.794128819442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45980.794128819442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45980.794128819442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45980.794128819442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45980.794128819442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45980.794128819442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45980.794128819442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45980.794128819442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45980.794128819442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45980.794128819442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45980.794128819442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45980.794128819442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45980.794128819442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45980.794128819442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45980.794128819442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45980.794128819442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45980.794128819442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45980.794128819442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45980.794128819442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45980.794128819442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45980.794128819442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45980.794128819442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45980.794128819442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45980.794128819442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45980.794128819442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45980.794128819442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45980.794128819442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45980.794128819442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45980.794128819442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45980.794128819442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45980.794128819442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45980.794128819442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45980.794128819442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45980.794128819442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45980.794128819442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45980.794128819442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45980.794128819442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45980.794128819442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45980.794128819442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45980.794128819442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45980.794128819442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45980.794128819442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45980.794128819442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45980.794128819442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45980.794128819442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45980.794128819442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45980.794128819442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45980.794128819442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45980.794128819442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45980.794128819442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45980.794128819442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45980.794128819442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45980.794128819442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45980.794128819442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45980.794128819442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45980.794128819442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45980.794128819442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45980.794128819442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45980.794128819442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45980.794128819442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45980.794128819442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45980.794128819442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45980.794128819442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45980.794128819442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45980.794128819442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45980.794128819442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45980.794128819442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45980.794128819442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45980.794128819442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45980.794128819442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45980.794128819442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45980.794128819442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45980.794128819442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45980.794128819442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45980.794128819442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45980.794128819442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45980.794128819442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45980.794128819442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45980.794128819442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45980.794128819442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45980.794128819442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45980.794128819442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45980.794128819442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45980.794128819442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45980.794128819442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45980.794128819442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45980.794128819442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45980.794128819442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45980.794128819442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45980.794128819442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45980.794128819442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45980.794128819442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45980.794128819442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45980.794128819442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45980.794128819442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45980.794128819442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45980.794128819442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45980.794128819442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45980.794128819442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45980.794128819442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45980.794128819442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45980.794128819442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45980.794128819442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45980.794128819442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45980.794128819442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45980.794128819442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45980.794128819442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45980.794128819442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45980.794128819442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45980.794128819442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45980.794128819442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45980.794128819442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45980.794128819442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45980.794128819442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45980.794128819442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45980.794128819442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45980.794128819442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45980.794128819442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45980.794128819442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45980.794128819442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45980.794128819442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45980.794128819442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45980.794128819442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45980.794128819442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45980.794128819442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45980.794128819442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45980.794128819442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45980.794128819442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45980.794128819442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45980.794128819442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45980.794128819442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45980.794128819442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45980.794128819442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45980.794128819442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45980.794128819442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45980.794128819442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45980.794128819442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45980.794128819442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45980.794128819442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45980.794128819442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45980.794128819442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45980.794128819442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45980.794128819442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45980.794128819442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45980.794128819442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45980.794128819442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45980.794128819442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45980.794128819442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45980.794128819442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45980.794128819442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45980.794128819442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45980.794128819442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45980.794128819442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45980.794128819442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45980.794128819442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45980.794128819442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45980.794128819442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45980.794128819442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45980.794128819442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45980.794128819442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45980.794128819442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45980.794128819442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45980.794128819442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45980.794128819442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45980.794128819442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45980.794128819442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45980.794128819442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45980.794128819442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45980.794128819442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45980.794128819442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45980.794128819442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45980.794128819442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45980.794128819442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45980.794128819442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45980.794128819442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45980.794128819442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45980.794128819442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45980.794128819442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45980.794128819442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45980.794128819442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45980.794128819442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45980.794128819442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45980.794128819442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45980.794128819442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45980.794128819442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45980.794128819442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45980.794128819442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45980.794128819442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45980.794128819442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45980.794128819442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45980.794128819442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45980.794128819442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45980.794128819442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45980.794128819442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45980.794128819442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45980.794128819442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45980.794128819442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45980.794128819442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45980.794128819442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45980.794128819442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45980.794128819442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45980.794128819442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45980.794128819442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45980.794128819442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45980.794128819442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45980.794128819442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45980.794128819442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45980.794128819442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45980.794128819442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45980.794128819442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45980.794128819442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45980.794128819442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45980.794128819442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45980.794128819442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45980.794128819442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45980.794128819442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45980.794128819442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45980.794128819442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45980.794128819442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45980.794128819442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45980.794128819442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45980.794128819442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45980.794128819442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45980.794128819442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45980.794128819442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45980.794128819442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45980.794128819442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45980.794128819442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45980.794128819442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45980.794128819442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45980.794128819442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45980.794128819442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45980.794128819442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45980.794128819442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45980.794128819442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45980.794128819442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45980.794128819442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45980.794128819442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45980.794128819442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45980.794128819442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45980.794128819442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45980.794128819442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45980.794128819442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45980.794128819442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45980.794128819442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45980.794128819442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45980.794128819442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45980.794128819442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45980.794128819442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45980.794128819442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45980.794128819442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45980.794128819442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45980.794128819442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45980.794128819442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45980.794128819442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45980.794128819442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45980.794128819442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45980.794128819442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45980.794128819442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45980.794128819442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45980.794128819442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45980.794128819442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45980.794128819442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45980.794128819442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45980.794128819442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45980.794128819442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45980.794128819442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45980.794128819442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45980.794128819442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45980.794128819442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45980.794128819442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45980.794128819442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45980.794128819442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45980.794128819442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45980.794128819442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45980.794128819442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45980.794128819442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45980.794128819442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45980.794128819442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45980.794128819442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45980.794128819442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45980.794128819442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45980.794128819442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45980.794128819442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45980.794128819442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45980.794128819442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45980.794128819442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45980.794128819442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45980.794128819442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45980.794128819442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45980.794128819442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45980.794128819442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45980.794128819442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45980.794128819442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45980.794128819442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45980.794128819442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45980.794128819442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45980.794128819442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45980.794128819442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45980.794128819442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45980.794128819442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45980.794128819442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45980.794128819442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45980.794128819442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45980.794128819442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45980.794128819442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45980.794128819442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45980.794128819442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45980.794128819442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45980.794128819442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45980.794128819442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45980.794128819442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45980.794128819442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45980.794128819442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45980.794128819442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45980.794128819442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45980.794128819442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45980.794128819442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45980.794128819442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45980.794128819442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45980.794128819442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45980.794128819442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45980.794128819442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45980.794128819442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45980.794128819442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45980.794128819442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45980.794128819442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45980.794128819442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45980.794128819442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45980.794128819442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45980.794128819442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45980.794128819442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45980.794128819442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45980.794128819442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45980.794128819442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45980.794128819442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45980.794128819442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45980.794128819442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45980.794128819442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45980.794128819442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45980.794128819442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45980.794128819442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45980.794128819442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45980.794128819442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45980.794128819442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45980.794128819442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45980.794128819442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45980.794128819442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45980.794128819442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45980.794128819442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45980.794128819442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45980.794128819442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45980.794128819442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45980.794128819442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45980.794128819442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45980.794128819442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45980.794128819442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45980.794128819442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45980.794128819442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45980.794128819442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45980.794128819442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45980.794128819442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45980.794128819442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45980.794128819442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45980.794128819442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45980.794128819442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45980.794128819442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45980.794128819442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45980.794128819442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45980.794128819442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45980.794128819442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45980.794128819442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45980.794128819442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45980.794128819442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45980.794128819442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45980.794128819442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45980.794128819442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45980.794128819442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45980.794128819442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45980.794128819442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45980.794128819442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45980.794128819442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45980.794128819442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45980.794128819442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45980.794128819442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45980.794128819442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45980.794128819442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45980.794128819442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45980.794128819442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45980.794128819442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45980.794128819442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45980.794128819442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45980.794128819442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45980.794128819442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45980.794128819442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45980.794128819442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45980.794128819442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45980.794128819442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45980.794128819442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45980.794128819442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45980.794128819442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45980.794128819442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45980.794128819442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45980.794128819442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45980.794128819442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45980.794128819442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45980.794128819442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45980.794128819442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45980.794128819442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45980.794128819442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45980.794128819442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45980.794128819442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45980.794128819442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45980.794128819442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45980.794128819442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45980.794128819442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45980.794128819442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45980.794128819442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45980.794128819442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45980.794128819442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45980.794128819442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45980.794128819442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45980.794128819442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45980.794128819442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45980.794128819442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45980.794128819442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45980.794128819442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45980.794128819442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45980.794128819442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45980.794128819442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45980.794128819442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45980.794128819442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45980.794128819442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45980.794128819442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45980.794128819442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45980.794128819442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45980.794128819442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45980.794128819442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45980.794128819442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45980.794128819442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45980.794128819442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45980.794128819442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45980.794128819442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45980.794128819442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45980.794128819442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45980.794128819442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45980.794128819442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45980.794128819442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45980.794128819442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45980.794128819442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45980.794128819442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45980.794128819442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45980.794128819442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45980.794128819442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45980.794128819442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45980.794128819442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45980.794128819442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45980.794128819442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45980.794128819442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45980.794128819442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45980.794128819442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45980.794128819442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45980.794128819442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45980.794128819442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45980.794128819442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45980.794128819442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45980.794128819442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45980.794128819442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45980.794128819442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45980.794128819442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45980.794128819442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45980.794128819442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45980.794128819442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45980.794128819442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45980.794128819442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45980.794128819442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45980.794128819442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45980.794128819442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45980.794128819442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45980.794128819442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45980.794128819442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45980.794128819442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45980.794128819442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45980.794128819442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45980.794128819442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45980.794128819442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45980.794128819442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45980.794128819442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45980.794128819442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45980.794128819442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45980.794128819442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45980.794128819442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45980.794128819442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45980.794128819442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45980.794128819442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45980.794128819442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45980.794128819442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45980.794128819442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45980.794128819442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45980.794128819442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45980.794128819442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45980.794128819442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45980.794128819442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45980.794128819442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45980.794128819442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45980.794128819442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45980.794128819442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45980.794128819442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45980.794128819442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45980.794128819442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45980.794128819442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45980.794128819442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45980.794128819442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45980.794128819442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45980.794128819442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45980.794128819442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45980.794128819442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45980.794128819442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45980.794128819442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45980.794128819442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45980.794128819442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45980.794128819442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45980.794128819442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45980.794128819442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45980.794128819442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45980.794128819442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45980.794128819442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45980.794128819442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45980.794128819442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45980.794128819442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45980.794128819442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45980.794128819442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45980.794128819442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45980.794128819442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45980.794128819442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45980.794128819442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45980.794128819442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45980.794128819442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45980.794128819442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45980.794128819442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45980.794128819442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45980.794128819442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45980.794128819442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45980.794128819442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45980.794128819442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45980.794128819442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45980.794128819442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45980.794128819442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45980.794128819442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45980.794128819442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45980.794128819442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45980.794128819442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45980.794128819442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45980.794128819442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45980.794128819442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45980.794128819442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45980.794128819442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45980.794128819442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45980.794128819442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45980.794128819442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45980.794128819442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45980.794128819442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45980.794128819442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45980.794128819442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45980.794128819442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45980.794128819442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45980.794128819442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45980.794128819442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45980.794128819442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45980.794128819442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45980.794128819442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45980.794128819442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45980.794128819442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45980.794128819442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45980.794128819442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45980.794128819442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45980.794128819442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45980.794128819442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45980.794128819442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45980.794128819442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45980.794128819442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45980.794128819442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45980.794128819442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45980.794128819442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45980.794128819442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45980.794128819442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45980.794128819442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45980.794128819442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45980.794128819442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45980.794128819442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45980.794128819442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45980.794128819442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45980.794128819442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45980.794128819442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45980.794128819442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45980.794128819442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45980.794128819442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45980.794128819442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45980.794128819442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45980.794128819442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45980.794128819442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45980.794128819442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45980.794128819442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45980.794128819442</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277.31341122684535</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45980.794128819442</v>
      </c>
      <c r="H3" s="95"/>
      <c r="I3" s="113" t="str">
        <f>IFERROR(VLOOKUP(D3,DB!A:F,6,0),"")</f>
        <v/>
      </c>
      <c r="J3" s="113" t="str">
        <f>IFERROR(VLOOKUP(D3,DB!A:G,7,0),"")</f>
        <v/>
      </c>
      <c r="K3" s="97"/>
      <c r="L3" s="91" t="str">
        <f>IFERROR(VLOOKUP(D3,DB!A:I,9,0),"")</f>
        <v/>
      </c>
    </row>
    <row r="4" spans="1:16" ht="15" customHeight="1">
      <c r="A4" s="113"/>
      <c r="B4" s="113" t="str">
        <f>IFERROR(VLOOKUP(D4,DB!A:K,11,0),"")</f>
        <v>R4</v>
      </c>
      <c r="C4" s="93"/>
      <c r="D4" s="91" t="s">
        <v>28582</v>
      </c>
      <c r="E4" s="94"/>
      <c r="F4" s="95"/>
      <c r="G4" s="96">
        <f t="shared" ca="1" si="0"/>
        <v>45980.794128819442</v>
      </c>
      <c r="H4" s="95"/>
      <c r="I4" s="113" t="str">
        <f>IFERROR(VLOOKUP(D4,DB!A:F,6,0),"")</f>
        <v>SCECO+STB</v>
      </c>
      <c r="J4" s="113" t="str">
        <f>IFERROR(VLOOKUP(D4,DB!A:G,7,0),"")</f>
        <v>Good</v>
      </c>
      <c r="K4" s="97"/>
      <c r="L4" s="91" t="str">
        <f>IFERROR(VLOOKUP(D4,DB!A:I,9,0),"")</f>
        <v>Latis</v>
      </c>
    </row>
    <row r="5" spans="1:16" ht="15" customHeight="1">
      <c r="A5" s="113"/>
      <c r="B5" s="113" t="str">
        <f>IFERROR(VLOOKUP(D5,DB!A:K,11,0),"")</f>
        <v/>
      </c>
      <c r="C5" s="93"/>
      <c r="D5" s="91"/>
      <c r="E5" s="94"/>
      <c r="F5" s="95"/>
      <c r="G5" s="96">
        <f t="shared" ca="1" si="0"/>
        <v>45980.794128819442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45980.794128819442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45980.794128819442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45980.794128819442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45980.794128819442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45980.794128819442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45980.794128819442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45980.794128819442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45980.794128819442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45980.794128819442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45980.794128819442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45980.794128819442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45980.794128819442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45980.794128819442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45980.794128819442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45980.794128819442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45980.794128819442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45980.794128819442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45980.794128819442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45980.794128819442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45980.794128819442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45980.794128819442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45980.794128819442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45980.794128819442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45980.794128819442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45980.794128819442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45980.794128819442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45980.794128819442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45980.794128819442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45980.794128819442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45980.794128819442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45980.794128819442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45980.794128819442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45980.794128819442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45980.794128819442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45980.794128819442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45980.794128819442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45980.794128819442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45980.794128819442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45980.794128819442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45980.794128819442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45980.794128819442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45980.794128819442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45980.794128819442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45980.794128819442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45980.794128819442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45980.794128819442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45980.794128819442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45980.794128819442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45980.794128819442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45980.794128819442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45980.794128819442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45980.794128819442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45980.794128819442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45980.794128819442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45980.794128819442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45980.794128819442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45980.794128819442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45980.794128819442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45980.794128819442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45980.794128819442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45980.794128819442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45980.794128819442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45980.794128819442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45980.794128819442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45980.794128819442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45980.794128819442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45980.794128819442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45980.794128819442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45980.794128819442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45980.794128819442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45980.794128819442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45980.794128819442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45980.794128819442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45980.794128819442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45980.794128819442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45980.794128819442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45980.794128819442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45980.794128819442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45980.794128819442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45980.794128819442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45980.794128819442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45980.794128819442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45980.794128819442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45980.794128819442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45980.794128819442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45980.794128819442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45980.794128819442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45980.794128819442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45980.794128819442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45980.794128819442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45980.794128819442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45980.794128819442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45980.794128819442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45980.794128819442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45980.794128819442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45980.794128819442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45980.794128819442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45980.794128819442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45980.794128819442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45980.794128819442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45980.794128819442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45980.794128819442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45980.794128819442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45980.794128819442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45980.794128819442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45980.794128819442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45980.794128819442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45980.794128819442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45980.794128819442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45980.794128819442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45980.794128819442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45980.794128819442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45980.794128819442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45980.794128819442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45980.794128819442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45980.794128819442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45980.794128819442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45980.794128819442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45980.794128819442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45980.794128819442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45980.794128819442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45980.794128819442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45980.794128819442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45980.794128819442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45980.794128819442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45980.794128819442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45980.794128819442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45980.794128819442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45980.794128819442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45980.794128819442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45980.794128819442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45980.794128819442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45980.794128819442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45980.794128819442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45980.794128819442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45980.794128819442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45980.794128819442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45980.794128819442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45980.794128819442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45980.794128819442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45980.794128819442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45980.794128819442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45980.794128819442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45980.794128819442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45980.794128819442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45980.794128819442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45980.794128819442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45980.794128819442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45980.794128819442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45980.794128819442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45980.794128819442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45980.794128819442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45980.794128819442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45980.794128819442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45980.794128819442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45980.794128819442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45980.794128819442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45980.794128819442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45980.794128819442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45980.794128819442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45980.794128819442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45980.794128819442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45980.794128819442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45980.794128819442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45980.794128819442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45980.794128819442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45980.794128819442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45980.794128819442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45980.794128819442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45980.794128819442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45980.794128819442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45980.794128819442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45980.794128819442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45980.794128819442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45980.794128819442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45980.794128819442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45980.794128819442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45980.794128819442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45980.794128819442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45980.794128819442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45980.794128819442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45980.794128819442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45980.794128819442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45980.794128819442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45980.794128819442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45980.794128819442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45980.794128819442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45980.794128819442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45980.794128819442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45980.794128819442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45980.794128819442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45980.794128819442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45980.794128819442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45980.794128819442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45980.794128819442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45980.794128819442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45980.794128819442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45980.794128819442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45980.794128819442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45980.794128819442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45980.794128819442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45980.794128819442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45980.794128819442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45980.794128819442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45980.794128819442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45980.794128819442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45980.794128819442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45980.794128819442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45980.794128819442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45980.794128819442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45980.794128819442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45980.794128819442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45980.794128819442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45980.794128819442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45980.794128819442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45980.794128819442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45980.794128819442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45980.794128819442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45980.794128819442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45980.794128819442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45980.794128819442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45980.794128819442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45980.794128819442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45980.794128819442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45980.794128819442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45980.794128819442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45980.794128819442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45980.794128819442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45980.794128819442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45980.794128819442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45980.794128819442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45980.794128819442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45980.794128819442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45980.794128819442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45980.794128819442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45980.794128819442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45980.794128819442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45980.794128819442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45980.794128819442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45980.794128819442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45980.794128819442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45980.794128819442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45980.794128819442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45980.794128819442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45980.794128819442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45980.794128819442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45980.794128819442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45980.794128819442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45980.794128819442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45980.794128819442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45980.794128819442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45980.794128819442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45980.794128819442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45980.794128819442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45980.794128819442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45980.794128819442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45980.794128819442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45980.794128819442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45980.794128819442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45980.794128819442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45980.794128819442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45980.794128819442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45980.794128819442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45980.794128819442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45980.794128819442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45980.794128819442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45980.794128819442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45980.794128819442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45980.794128819442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45980.794128819442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45980.794128819442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45980.794128819442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45980.794128819442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45980.794128819442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45980.794128819442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45980.794128819442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45980.794128819442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45980.794128819442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45980.794128819442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45980.794128819442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45980.794128819442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45980.794128819442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45980.794128819442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45980.794128819442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45980.794128819442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45980.794128819442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45980.794128819442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45980.794128819442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45980.794128819442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45980.794128819442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45980.794128819442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45980.794128819442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45980.794128819442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45980.794128819442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45980.794128819442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45980.794128819442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45980.794128819442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45980.794128819442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45980.794128819442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45980.794128819442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45980.794128819442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45980.794128819442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45980.794128819442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45980.794128819442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45980.794128819442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45980.794128819442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45980.794128819442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45980.794128819442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45980.794128819442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45980.794128819442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45980.794128819442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45980.794128819442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45980.794128819442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45980.794128819442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45980.794128819442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45980.794128819442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45980.794128819442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45980.794128819442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45980.794128819442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45980.794128819442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45980.794128819442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45980.794128819442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45980.794128819442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45980.794128819442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45980.794128819442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45980.794128819442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45980.794128819442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45980.794128819442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45980.794128819442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45980.794128819442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45980.794128819442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45980.794128819442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45980.794128819442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45980.794128819442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45980.794128819442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45980.794128819442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45980.794128819442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45980.794128819442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45980.794128819442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45980.794128819442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45980.794128819442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45980.794128819442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45980.794128819442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45980.794128819442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45980.794128819442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45980.794128819442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45980.794128819442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45980.794128819442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45980.794128819442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45980.794128819442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45980.794128819442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45980.794128819442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45980.794128819442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45980.794128819442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45980.794128819442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45980.794128819442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45980.794128819442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45980.794128819442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45980.794128819442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45980.794128819442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45980.794128819442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45980.794128819442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45980.794128819442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45980.794128819442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45980.794128819442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45980.794128819442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45980.794128819442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45980.794128819442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45980.794128819442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45980.794128819442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45980.794128819442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45980.794128819442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45980.794128819442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45980.794128819442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45980.794128819442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45980.794128819442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45980.794128819442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45980.794128819442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45980.794128819442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45980.794128819442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45980.794128819442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45980.794128819442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45980.794128819442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45980.794128819442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45980.794128819442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45980.794128819442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45980.794128819442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45980.794128819442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45980.794128819442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45980.794128819442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45980.794128819442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45980.794128819442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45980.794128819442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45980.794128819442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45980.794128819442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45980.794128819442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45980.794128819442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45980.794128819442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45980.794128819442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45980.794128819442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45980.794128819442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45980.794128819442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45980.794128819442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45980.794128819442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45980.794128819442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45980.794128819442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45980.794128819442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45980.794128819442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45980.794128819442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45980.794128819442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45980.794128819442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45980.794128819442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45980.794128819442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45980.794128819442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45980.794128819442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45980.794128819442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45980.794128819442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45980.794128819442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45980.794128819442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45980.794128819442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45980.794128819442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45980.794128819442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45980.794128819442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45980.794128819442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45980.794128819442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45980.794128819442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45980.794128819442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45980.794128819442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45980.794128819442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45980.794128819442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45980.794128819442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45980.794128819442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45980.794128819442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45980.794128819442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45980.794128819442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45980.794128819442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45980.794128819442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45980.794128819442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45980.794128819442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45980.794128819442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45980.794128819442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45980.794128819442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45980.794128819442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45980.794128819442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45980.794128819442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45980.794128819442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45980.794128819442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45980.794128819442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45980.794128819442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45980.794128819442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45980.794128819442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45980.794128819442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45980.794128819442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45980.794128819442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45980.794128819442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45980.794128819442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45980.794128819442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45980.794128819442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45980.794128819442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45980.794128819442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45980.794128819442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45980.794128819442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45980.794128819442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45980.794128819442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45980.794128819442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45980.794128819442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45980.794128819442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45980.794128819442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45980.794128819442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45980.794128819442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45980.794128819442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45980.794128819442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45980.794128819442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45980.794128819442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45980.794128819442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45980.794128819442</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88.962068634253228</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54.605251504624903</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32.133017708329135</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3.2793255787037197</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2</v>
      </c>
      <c r="D6" s="109" t="s">
        <v>38136</v>
      </c>
      <c r="E6" s="109" t="s">
        <v>39115</v>
      </c>
      <c r="F6" s="135">
        <v>45980.705428240741</v>
      </c>
      <c r="G6" s="111">
        <f ca="1">IFERROR(NOW()-F6,"")</f>
        <v>8.8700578700809274E-2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2</v>
      </c>
      <c r="D7" s="109" t="s">
        <v>38182</v>
      </c>
      <c r="E7" s="109" t="s">
        <v>39115</v>
      </c>
      <c r="F7" s="135">
        <v>45980.705428240741</v>
      </c>
      <c r="G7" s="111">
        <f ca="1">IFERROR(NOW()-F7,"")</f>
        <v>8.8700578700809274E-2</v>
      </c>
      <c r="H7" s="135">
        <v>45980.697789351849</v>
      </c>
      <c r="I7" s="109" t="str">
        <f>IFERROR(VLOOKUP(D7,DB!A:F,6,0),"")</f>
        <v>SCECO</v>
      </c>
      <c r="J7" s="109" t="str">
        <f>IFERROR(VLOOKUP(D7,DB!A:G,7,0),"")</f>
        <v>Haj Removal</v>
      </c>
      <c r="K7" s="109" t="s">
        <v>39117</v>
      </c>
      <c r="L7" s="109" t="str">
        <f>IFERROR(VLOOKUP(D7,DB!A:I,9,0),"")</f>
        <v>Latis</v>
      </c>
    </row>
    <row r="8" spans="1:13">
      <c r="A8" s="109" t="s">
        <v>39113</v>
      </c>
      <c r="B8" s="109" t="str">
        <f>IFERROR(VLOOKUP(D8,DB!A:K,11,0),"")</f>
        <v>R5</v>
      </c>
      <c r="C8" s="109">
        <v>2</v>
      </c>
      <c r="D8" s="109" t="s">
        <v>38162</v>
      </c>
      <c r="E8" s="109" t="s">
        <v>39115</v>
      </c>
      <c r="F8" s="135">
        <v>45980.705428240741</v>
      </c>
      <c r="G8" s="111">
        <f ca="1">IFERROR(NOW()-F8,"")</f>
        <v>8.8700578700809274E-2</v>
      </c>
      <c r="H8" s="135">
        <v>45980.697789351849</v>
      </c>
      <c r="I8" s="109" t="str">
        <f>IFERROR(VLOOKUP(D8,DB!A:F,6,0),"")</f>
        <v>SCECO</v>
      </c>
      <c r="J8" s="109" t="str">
        <f>IFERROR(VLOOKUP(D8,DB!A:G,7,0),"")</f>
        <v>Haj Removal</v>
      </c>
      <c r="K8" s="109" t="s">
        <v>39118</v>
      </c>
      <c r="L8" s="109" t="str">
        <f>IFERROR(VLOOKUP(D8,DB!A:I,9,0),"")</f>
        <v>Latis</v>
      </c>
    </row>
    <row r="9" spans="1:13">
      <c r="A9" s="109" t="s">
        <v>39113</v>
      </c>
      <c r="B9" s="109" t="str">
        <f>IFERROR(VLOOKUP(D9,DB!A:K,11,0),"")</f>
        <v>R5</v>
      </c>
      <c r="C9" s="109">
        <v>2</v>
      </c>
      <c r="D9" s="109" t="s">
        <v>38250</v>
      </c>
      <c r="E9" s="109" t="s">
        <v>39115</v>
      </c>
      <c r="F9" s="135">
        <v>45980.705428240741</v>
      </c>
      <c r="G9" s="111">
        <f ca="1">IFERROR(NOW()-F9,"")</f>
        <v>8.8700578700809274E-2</v>
      </c>
      <c r="H9" s="135">
        <v>45980.697789351849</v>
      </c>
      <c r="I9" s="109" t="str">
        <f>IFERROR(VLOOKUP(D9,DB!A:F,6,0),"")</f>
        <v>SCECO</v>
      </c>
      <c r="J9" s="109" t="str">
        <f>IFERROR(VLOOKUP(D9,DB!A:G,7,0),"")</f>
        <v>Haj Removal</v>
      </c>
      <c r="K9" s="109" t="s">
        <v>39119</v>
      </c>
      <c r="L9" s="109" t="str">
        <f>IFERROR(VLOOKUP(D9,DB!A:I,9,0),"")</f>
        <v>Latis</v>
      </c>
    </row>
    <row r="10" spans="1:13">
      <c r="A10" s="109" t="s">
        <v>39113</v>
      </c>
      <c r="B10" s="109" t="str">
        <f>IFERROR(VLOOKUP(D10,DB!A:K,11,0),"")</f>
        <v>R5</v>
      </c>
      <c r="C10" s="109">
        <v>1</v>
      </c>
      <c r="D10" s="109" t="s">
        <v>38505</v>
      </c>
      <c r="E10" s="109" t="s">
        <v>39115</v>
      </c>
      <c r="F10" s="135">
        <v>45980.705428240741</v>
      </c>
      <c r="G10" s="111">
        <f ca="1">IFERROR(NOW()-F10,"")</f>
        <v>8.8700578700809274E-2</v>
      </c>
      <c r="H10" s="135">
        <v>45980.697789351849</v>
      </c>
      <c r="I10" s="109" t="str">
        <f>IFERROR(VLOOKUP(D10,DB!A:F,6,0),"")</f>
        <v>SCECO</v>
      </c>
      <c r="J10" s="109" t="str">
        <f>IFERROR(VLOOKUP(D10,DB!A:G,7,0),"")</f>
        <v>Haj Removal</v>
      </c>
      <c r="K10" s="109" t="s">
        <v>39120</v>
      </c>
      <c r="L10" s="109" t="str">
        <f>IFERROR(VLOOKUP(D10,DB!A:I,9,0),"")</f>
        <v>Latis</v>
      </c>
    </row>
    <row r="11" spans="1:13">
      <c r="A11" s="109" t="s">
        <v>39113</v>
      </c>
      <c r="B11" s="109" t="str">
        <f>IFERROR(VLOOKUP(D11,DB!A:K,11,0),"")</f>
        <v>R5</v>
      </c>
      <c r="C11" s="109">
        <v>1</v>
      </c>
      <c r="D11" s="109" t="s">
        <v>38316</v>
      </c>
      <c r="E11" s="109" t="s">
        <v>39115</v>
      </c>
      <c r="F11" s="135">
        <v>45980.705428240741</v>
      </c>
      <c r="G11" s="111">
        <f ca="1">IFERROR(NOW()-F11,"")</f>
        <v>8.8700578700809274E-2</v>
      </c>
      <c r="H11" s="135">
        <v>45980.697789351849</v>
      </c>
      <c r="I11" s="109" t="str">
        <f>IFERROR(VLOOKUP(D11,DB!A:F,6,0),"")</f>
        <v>SCECO</v>
      </c>
      <c r="J11" s="109" t="str">
        <f>IFERROR(VLOOKUP(D11,DB!A:G,7,0),"")</f>
        <v>Haj Removal</v>
      </c>
      <c r="K11" s="109" t="s">
        <v>39117</v>
      </c>
      <c r="L11" s="109" t="str">
        <f>IFERROR(VLOOKUP(D11,DB!A:I,9,0),"")</f>
        <v>Latis</v>
      </c>
    </row>
    <row r="12" spans="1:13">
      <c r="A12" s="109" t="s">
        <v>39113</v>
      </c>
      <c r="B12" s="109" t="str">
        <f>IFERROR(VLOOKUP(D12,DB!A:K,11,0),"")</f>
        <v>R5</v>
      </c>
      <c r="C12" s="109">
        <v>1</v>
      </c>
      <c r="D12" s="109" t="s">
        <v>38183</v>
      </c>
      <c r="E12" s="109" t="s">
        <v>39115</v>
      </c>
      <c r="F12" s="135">
        <v>45980.705428240741</v>
      </c>
      <c r="G12" s="111">
        <f ca="1">IFERROR(NOW()-F12,"")</f>
        <v>8.8700578700809274E-2</v>
      </c>
      <c r="H12" s="135">
        <v>45980.697789351849</v>
      </c>
      <c r="I12" s="109" t="str">
        <f>IFERROR(VLOOKUP(D12,DB!A:F,6,0),"")</f>
        <v>SCECO</v>
      </c>
      <c r="J12" s="109" t="str">
        <f>IFERROR(VLOOKUP(D12,DB!A:G,7,0),"")</f>
        <v>Haj Removal</v>
      </c>
      <c r="K12" s="109" t="s">
        <v>39120</v>
      </c>
      <c r="L12" s="109" t="str">
        <f>IFERROR(VLOOKUP(D12,DB!A:I,9,0),"")</f>
        <v>Latis</v>
      </c>
    </row>
    <row r="13" spans="1:13">
      <c r="A13" s="109" t="s">
        <v>39113</v>
      </c>
      <c r="B13" s="109" t="str">
        <f>IFERROR(VLOOKUP(D13,DB!A:K,11,0),"")</f>
        <v>R5</v>
      </c>
      <c r="C13" s="109">
        <v>1</v>
      </c>
      <c r="D13" s="109" t="s">
        <v>38122</v>
      </c>
      <c r="E13" s="109" t="s">
        <v>39115</v>
      </c>
      <c r="F13" s="135">
        <v>45980.705428240741</v>
      </c>
      <c r="G13" s="111">
        <f ca="1">IFERROR(NOW()-F13,"")</f>
        <v>8.8700578700809274E-2</v>
      </c>
      <c r="H13" s="135">
        <v>45980.697789351849</v>
      </c>
      <c r="I13" s="109" t="str">
        <f>IFERROR(VLOOKUP(D13,DB!A:F,6,0),"")</f>
        <v>SCECO</v>
      </c>
      <c r="J13" s="109" t="str">
        <f>IFERROR(VLOOKUP(D13,DB!A:G,7,0),"")</f>
        <v>Haj Removal</v>
      </c>
      <c r="K13" s="109" t="s">
        <v>39120</v>
      </c>
      <c r="L13" s="109" t="str">
        <f>IFERROR(VLOOKUP(D13,DB!A:I,9,0),"")</f>
        <v>Latis</v>
      </c>
    </row>
    <row r="14" spans="1:13">
      <c r="A14" s="109" t="s">
        <v>39113</v>
      </c>
      <c r="B14" s="109" t="str">
        <f>IFERROR(VLOOKUP(D14,DB!A:K,11,0),"")</f>
        <v>R5</v>
      </c>
      <c r="C14" s="109">
        <v>1</v>
      </c>
      <c r="D14" s="109" t="s">
        <v>38262</v>
      </c>
      <c r="E14" s="109" t="s">
        <v>39115</v>
      </c>
      <c r="F14" s="135">
        <v>45980.705428240741</v>
      </c>
      <c r="G14" s="111">
        <f ca="1">IFERROR(NOW()-F14,"")</f>
        <v>8.8700578700809274E-2</v>
      </c>
      <c r="H14" s="135">
        <v>45980.697789351849</v>
      </c>
      <c r="I14" s="109" t="str">
        <f>IFERROR(VLOOKUP(D14,DB!A:F,6,0),"")</f>
        <v>SCECO</v>
      </c>
      <c r="J14" s="109" t="str">
        <f>IFERROR(VLOOKUP(D14,DB!A:G,7,0),"")</f>
        <v>Haj Removal</v>
      </c>
      <c r="K14" s="109" t="s">
        <v>39120</v>
      </c>
      <c r="L14" s="109" t="str">
        <f>IFERROR(VLOOKUP(D14,DB!A:I,9,0),"")</f>
        <v>Latis</v>
      </c>
    </row>
    <row r="15" spans="1:13">
      <c r="A15" s="109" t="s">
        <v>39113</v>
      </c>
      <c r="B15" s="109" t="str">
        <f>IFERROR(VLOOKUP(D15,DB!A:K,11,0),"")</f>
        <v>R5</v>
      </c>
      <c r="C15" s="109">
        <v>1</v>
      </c>
      <c r="D15" s="109" t="s">
        <v>38288</v>
      </c>
      <c r="E15" s="109" t="s">
        <v>39115</v>
      </c>
      <c r="F15" s="135">
        <v>45980.705428240741</v>
      </c>
      <c r="G15" s="111">
        <f ca="1">IFERROR(NOW()-F15,"")</f>
        <v>8.8700578700809274E-2</v>
      </c>
      <c r="H15" s="135">
        <v>45980.697789351849</v>
      </c>
      <c r="I15" s="109" t="str">
        <f>IFERROR(VLOOKUP(D15,DB!A:F,6,0),"")</f>
        <v>SCECO</v>
      </c>
      <c r="J15" s="109" t="str">
        <f>IFERROR(VLOOKUP(D15,DB!A:G,7,0),"")</f>
        <v>Haj Removal</v>
      </c>
      <c r="K15" s="109" t="s">
        <v>39119</v>
      </c>
      <c r="L15" s="109" t="str">
        <f>IFERROR(VLOOKUP(D15,DB!A:I,9,0),"")</f>
        <v>Latis</v>
      </c>
    </row>
    <row r="16" spans="1:13">
      <c r="A16" s="109" t="s">
        <v>39113</v>
      </c>
      <c r="B16" s="109" t="str">
        <f>IFERROR(VLOOKUP(D16,DB!A:K,11,0),"")</f>
        <v>R5</v>
      </c>
      <c r="C16" s="109">
        <v>1</v>
      </c>
      <c r="D16" s="109" t="s">
        <v>38135</v>
      </c>
      <c r="E16" s="109" t="s">
        <v>39115</v>
      </c>
      <c r="F16" s="135">
        <v>45980.705428240741</v>
      </c>
      <c r="G16" s="111">
        <f ca="1">IFERROR(NOW()-F16,"")</f>
        <v>8.8700578700809274E-2</v>
      </c>
      <c r="H16" s="135">
        <v>45980.697789351849</v>
      </c>
      <c r="I16" s="109" t="str">
        <f>IFERROR(VLOOKUP(D16,DB!A:F,6,0),"")</f>
        <v>SCECO</v>
      </c>
      <c r="J16" s="109" t="str">
        <f>IFERROR(VLOOKUP(D16,DB!A:G,7,0),"")</f>
        <v>Haj Removal</v>
      </c>
      <c r="K16" s="109" t="s">
        <v>39119</v>
      </c>
      <c r="L16" s="109" t="str">
        <f>IFERROR(VLOOKUP(D16,DB!A:I,9,0),"")</f>
        <v>Latis</v>
      </c>
    </row>
    <row r="17" spans="1:12">
      <c r="A17" s="109"/>
      <c r="B17" s="109" t="str">
        <f>IFERROR(VLOOKUP(D17,DB!A:K,11,0),"")</f>
        <v/>
      </c>
      <c r="C17" s="109"/>
      <c r="D17" s="109"/>
      <c r="E17" s="109"/>
      <c r="F17" s="109"/>
      <c r="G17" s="111">
        <f ca="1">IFERROR(NOW()-F17,"")</f>
        <v>45980.794128819442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45980.794128819442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45980.794128819442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45980.794128819442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45980.794128819442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45980.794128819442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45980.794128819442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45980.794128819442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45980.794128819442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45980.794128819442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45980.794128819442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45980.794128819442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45980.794128819442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45980.794128819442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45980.794128819442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45980.794128819442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45980.794128819442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45980.794128819442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45980.794128819442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45980.794128819442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45980.794128819442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45980.794128819442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45980.794128819442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45980.794128819442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45980.794128819442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45980.794128819442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45980.794128819442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45980.794128819442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45980.794128819442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45980.794128819442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45980.794128819442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45980.794128819442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45980.794128819442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45980.794128819442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45980.794128819442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45980.794128819442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45980.794128819442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45980.794128819442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45980.794128819442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45980.794128819442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45980.794128819442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45980.794128819442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45980.794128819442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45980.794128819442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45980.794128819442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45980.794128819442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45980.794128819442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45980.794128819442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45980.794128819442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45980.794128819442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45980.794128819442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45980.794128819442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45980.794128819442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45980.794128819442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45980.794128819442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45980.794128819442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45980.794128819442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45980.794128819442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45980.794128819442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45980.794128819442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45980.794128819442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45980.794128819442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45980.794128819442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45980.794128819442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45980.794128819442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45980.794128819442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45980.794128819442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45980.794128819442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45980.794128819442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45980.794128819442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45980.794128819442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45980.794128819442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45980.794128819442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45980.794128819442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45980.794128819442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45980.794128819442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45980.794128819442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45980.794128819442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45980.794128819442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45980.794128819442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45980.794128819442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45980.794128819442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45980.794128819442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45980.794128819442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45980.794128819442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45980.794128819442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45980.794128819442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45980.794128819442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45980.794128819442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45980.794128819442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45980.794128819442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45980.794128819442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45980.794128819442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45980.794128819442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45980.794128819442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45980.794128819442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45980.794128819442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45980.794128819442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45980.794128819442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45980.794128819442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45980.794128819442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45980.794128819442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45980.794128819442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45980.794128819442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45980.794128819442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45980.794128819442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45980.794128819442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45980.794128819442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45980.794128819442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45980.794128819442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45980.794128819442</v>
      </c>
      <c r="H127" s="109"/>
      <c r="I127" s="109" t="str">
        <f>IFERROR(VLOOKUP(D127,DB!A:F,6,0),"")</f>
        <v/>
      </c>
      <c r="J127" s="109" t="str">
        <f>IFERROR(VLOOKUP(D127,DB!A:G,7,0),"")</f>
        <v/>
      </c>
      <c r="K127" s="109"/>
      <c r="L127" s="109" t="str">
        <f>IFERROR(VLOOKUP(D127,DB!A:I,9,0),"")</f>
        <v/>
      </c>
    </row>
    <row r="128" spans="1:12">
      <c r="A128" s="138"/>
      <c r="B128" s="138" t="str">
        <f>IFERROR(VLOOKUP(D128,DB!A:K,11,0),"")</f>
        <v/>
      </c>
      <c r="C128" s="138"/>
      <c r="D128" s="138"/>
      <c r="E128" s="138"/>
      <c r="F128" s="139"/>
      <c r="G128" s="111">
        <f ca="1">IFERROR(NOW()-F128,"")</f>
        <v>45980.794128819442</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45980.794128819442</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45980.794128819442</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45980.794128819442</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45980.794128819442</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45980.794128819442</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45980.794128819442</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45980.794128819442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45980.794128819442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45980.794128819442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45980.794128819442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45980.794128819442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45980.794128819442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45980.794128819442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45980.794128819442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45980.794128819442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45980.794128819442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45980.794128819442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45980.794128819442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45980.794128819442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45980.794128819442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45980.794128819442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45980.794128819442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45980.794128819442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45980.794128819442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45980.794128819442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45980.794128819442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45980.794128819442</v>
      </c>
      <c r="H155" s="139"/>
      <c r="I155" s="138" t="str">
        <f>IFERROR(VLOOKUP(D155,DB!A:F,6,0),"")</f>
        <v/>
      </c>
      <c r="J155" s="138" t="str">
        <f>IFERROR(VLOOKUP(D155,DB!A:G,7,0),"")</f>
        <v/>
      </c>
      <c r="K155" s="138"/>
      <c r="L155" s="138"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45980.794128819442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45980.794128819442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45980.794128819442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45980.794128819442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45980.794128819442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45980.794128819442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45980.794128819442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45980.794128819442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45980.794128819442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45980.794128819442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45980.794128819442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45980.794128819442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45980.794128819442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45980.794128819442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45980.794128819442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45980.794128819442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45980.794128819442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45980.794128819442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45980.794128819442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45980.794128819442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45980.794128819442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45980.794128819442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45980.794128819442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45980.794128819442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45980.794128819442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45980.794128819442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45980.794128819442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45980.794128819442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45980.794128819442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45980.794128819442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45980.794128819442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45980.794128819442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45980.794128819442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45980.794128819442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45980.794128819442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45980.794128819442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45980.794128819442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45980.794128819442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45980.794128819442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45980.794128819442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45980.794128819442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45980.794128819442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45980.794128819442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45980.794128819442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45980.794128819442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45980.794128819442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45980.794128819442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45980.794128819442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45980.794128819442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45980.794128819442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45980.794128819442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45980.794128819442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45980.794128819442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45980.794128819442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45980.794128819442</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2025-11-19T16:05:10Z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