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93" documentId="120_S{2AC9BD13-BADA-5192-A53E-5A8FF88502F6}" xr6:coauthVersionLast="47" xr6:coauthVersionMax="47" xr10:uidLastSave="{45234A6D-F96E-4DD3-B7B8-9A5555794F2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<sst xmlns="http://schemas.openxmlformats.org/spreadsheetml/2006/main" count="181557" uniqueCount="39157">
  <si>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</si>
  <si>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</si>
  <si>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</si>
  <si>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</si>
  <si>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</si>
  <si>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</si>
  <si>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</si>
  <si>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</si>
  <si>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</si>
  <si>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</si>
  <si>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</si>
  <si>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</si>
  <si>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</si>
  <si>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</si>
  <si>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</si>
  <si>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</si>
  <si>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</si>
  <si>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</si>
  <si>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</si>
  <si>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</si>
  <si>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</si>
  <si>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</si>
  <si>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</si>
  <si>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</si>
  <si>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</si>
  <si>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</si>
  <si>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</si>
  <si>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</si>
  <si>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</si>
  <si>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</si>
  <si>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</si>
  <si>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</si>
  <si>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</si>
  <si>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</si>
  <si>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</si>
  <si>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</si>
  <si>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</si>
  <si>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</si>
  <si>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</si>
  <si>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</si>
  <si>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</si>
  <si>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</si>
  <si>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</si>
  <si>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</si>
  <si>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</si>
  <si>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</si>
  <si>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</si>
  <si>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</si>
  <si>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</si>
  <si>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</si>
  <si>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</si>
  <si>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</si>
  <si>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</si>
  <si>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</si>
  <si>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</si>
  <si>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</si>
  <si>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</si>
  <si>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</si>
  <si>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</si>
  <si>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</si>
  <si>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</si>
  <si>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</si>
  <si>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</si>
  <si>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</si>
  <si>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</si>
  <si>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</si>
  <si>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</si>
  <si>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</si>
  <si>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</si>
  <si>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</si>
  <si>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</si>
  <si>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</si>
  <si>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</si>
  <si>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</si>
  <si>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</si>
  <si>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</si>
  <si>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</si>
  <si>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</si>
  <si>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</si>
  <si>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</si>
  <si>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</si>
  <si>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</si>
  <si>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</si>
  <si>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</si>
  <si>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</si>
  <si>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</si>
  <si>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</si>
  <si>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</si>
  <si>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</si>
  <si>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</si>
  <si>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</si>
  <si>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</si>
  <si>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</si>
  <si>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</si>
  <si>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</si>
  <si>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</si>
  <si>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</si>
  <si>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</si>
  <si>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</si>
  <si>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</si>
  <si>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</si>
  <si>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</si>
  <si>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</si>
  <si>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</si>
  <si>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</si>
  <si>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</si>
  <si>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</si>
  <si>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</si>
  <si>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</si>
  <si>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</si>
  <si>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</si>
  <si>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</si>
  <si>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</si>
  <si>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</si>
  <si>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</si>
  <si>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</si>
  <si>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</si>
  <si>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</si>
  <si>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</si>
  <si>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</si>
  <si>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</si>
  <si>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</si>
  <si>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</si>
  <si>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</si>
  <si>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</si>
  <si>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</si>
  <si>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</si>
  <si>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</si>
  <si>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</si>
  <si>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</si>
  <si>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</si>
  <si>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</si>
  <si>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</si>
  <si>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</si>
  <si>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</si>
  <si>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</si>
  <si>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</si>
  <si>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</si>
  <si>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</si>
  <si>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</si>
  <si>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</si>
  <si>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</si>
  <si>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</si>
  <si>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</si>
  <si>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</si>
  <si>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</si>
  <si>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</si>
  <si>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</si>
  <si>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</si>
  <si>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</si>
  <si>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</si>
  <si>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</si>
  <si>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</si>
  <si>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</si>
  <si>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</si>
  <si>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</si>
  <si>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</si>
  <si>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</si>
  <si>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</si>
  <si>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</si>
  <si>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</si>
  <si>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</si>
  <si>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</si>
  <si>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</si>
  <si>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</si>
  <si>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</si>
  <si>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</si>
  <si>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</si>
  <si>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</si>
  <si>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</si>
  <si>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</si>
  <si>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</si>
  <si>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</si>
  <si>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</si>
  <si>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</si>
  <si>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</si>
  <si>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</si>
  <si>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</si>
  <si>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</si>
  <si>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</si>
  <si>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</si>
  <si>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</si>
  <si>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</si>
  <si>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</si>
  <si>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</si>
  <si>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</si>
  <si>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</si>
  <si>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</si>
  <si>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</si>
  <si>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</si>
  <si>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</si>
  <si>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</si>
  <si>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</si>
  <si>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</si>
  <si>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</si>
  <si>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</si>
  <si>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</si>
  <si>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</si>
  <si>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</si>
  <si>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</si>
  <si>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</si>
  <si>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</si>
  <si>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</si>
  <si>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</si>
  <si>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</si>
  <si>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</si>
  <si>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</si>
  <si>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</si>
  <si>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</si>
  <si>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</si>
  <si>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</si>
  <si>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</si>
  <si>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</si>
  <si>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</si>
  <si>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</si>
  <si>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</si>
  <si>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</si>
  <si>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</si>
  <si>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</si>
  <si>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</si>
  <si>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</si>
  <si>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</si>
  <si>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</si>
  <si>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</si>
  <si>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</si>
  <si>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</si>
  <si>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</si>
  <si>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</si>
  <si>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</si>
  <si>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</si>
  <si>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</si>
  <si>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</si>
  <si>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</si>
  <si>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</si>
  <si>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</si>
  <si>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</si>
  <si>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</si>
  <si>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</si>
  <si>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</si>
  <si>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</si>
  <si>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</si>
  <si>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</si>
  <si>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</si>
  <si>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</si>
  <si>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</si>
  <si>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</si>
  <si>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</si>
  <si>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</si>
  <si>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</si>
  <si>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</si>
  <si>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</si>
  <si>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</si>
  <si>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</si>
  <si>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</si>
  <si>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</si>
  <si>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</si>
  <si>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</si>
  <si>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</si>
  <si>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</si>
  <si>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</si>
  <si>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</si>
  <si>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</si>
  <si>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</si>
  <si>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</si>
  <si>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</si>
  <si>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</si>
  <si>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</si>
  <si>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</si>
  <si>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</si>
  <si>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</si>
  <si>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</si>
  <si>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</si>
  <si>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</si>
  <si>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</si>
  <si>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</si>
  <si>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</si>
  <si>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</si>
  <si>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</si>
  <si>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</si>
  <si>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</si>
  <si>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</si>
  <si>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</si>
  <si>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</si>
  <si>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</si>
  <si>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</si>
  <si>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</si>
  <si>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</si>
  <si>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</si>
  <si>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</si>
  <si>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</si>
  <si>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</si>
  <si>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</si>
  <si>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</si>
  <si>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</si>
  <si>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</si>
  <si>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</si>
  <si>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</si>
  <si>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</si>
  <si>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</si>
  <si>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</si>
  <si>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</si>
  <si>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</si>
  <si>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</si>
  <si>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</si>
  <si>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</si>
  <si>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</si>
  <si>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</si>
  <si>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</si>
  <si>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</si>
  <si>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</si>
  <si>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</si>
  <si>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</si>
  <si>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</si>
  <si>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</si>
  <si>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</si>
  <si>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</si>
  <si>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</si>
  <si>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</si>
  <si>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</si>
  <si>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</si>
  <si>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</si>
  <si>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</si>
  <si>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</si>
  <si>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</si>
  <si>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</si>
  <si>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</si>
  <si>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</si>
  <si>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</si>
  <si>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</si>
  <si>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</si>
  <si>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</si>
  <si>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</si>
  <si>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</si>
  <si>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</si>
  <si>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</si>
  <si>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</si>
  <si>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</si>
  <si>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</si>
  <si>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</si>
  <si>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</si>
  <si>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</si>
  <si>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</si>
  <si>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</si>
  <si>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</si>
  <si>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</si>
  <si>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</si>
  <si>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</si>
  <si>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</si>
  <si>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</si>
  <si>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</si>
  <si>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</si>
  <si>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</si>
  <si>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</si>
  <si>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</si>
  <si>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</si>
  <si>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</si>
  <si>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</si>
  <si>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</si>
  <si>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</si>
  <si>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</si>
  <si>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</si>
  <si>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</si>
  <si>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</si>
  <si>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</si>
  <si>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</si>
  <si>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</si>
  <si>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</si>
  <si>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</si>
  <si>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</si>
  <si>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</si>
  <si>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</si>
  <si>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</si>
  <si>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</si>
  <si>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</si>
  <si>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</si>
  <si>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</si>
  <si>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</si>
  <si>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</si>
  <si>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</si>
  <si>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</si>
  <si>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</si>
  <si>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</si>
  <si>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</si>
  <si>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</si>
  <si>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</si>
  <si>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</si>
  <si>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</si>
  <si>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</si>
  <si>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</si>
  <si>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</si>
  <si>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</si>
  <si>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</si>
  <si>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</si>
  <si>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</si>
  <si>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</si>
  <si>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</si>
  <si>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</si>
  <si>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</si>
  <si>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</si>
  <si>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</si>
  <si>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</si>
  <si>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</si>
  <si>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</si>
  <si>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</si>
  <si>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</si>
  <si>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</si>
  <si>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</si>
  <si>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</si>
  <si>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</si>
  <si>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</si>
  <si>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</si>
  <si>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</si>
  <si>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</si>
  <si>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</si>
  <si>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</si>
  <si>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</si>
  <si>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</si>
  <si>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</si>
  <si>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</si>
  <si>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</si>
  <si>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</si>
  <si>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</si>
  <si>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</si>
  <si>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</si>
  <si>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</si>
  <si>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</si>
  <si>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</si>
  <si>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</si>
  <si>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</si>
  <si>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</si>
  <si>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</si>
  <si>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</si>
  <si>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</si>
  <si>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</si>
  <si>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</si>
  <si>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</si>
  <si>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</si>
  <si>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</si>
  <si>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</si>
  <si>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</si>
  <si>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</si>
  <si>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</si>
  <si>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</si>
  <si>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</si>
  <si>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</si>
  <si>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</si>
  <si>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</si>
  <si>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</si>
  <si>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</si>
  <si>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</si>
  <si>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</si>
  <si>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</si>
  <si>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</si>
  <si>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</si>
  <si>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</si>
  <si>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</si>
  <si>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</si>
  <si>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</si>
  <si>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</si>
  <si>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</si>
  <si>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</si>
  <si>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</si>
  <si>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</si>
  <si>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</si>
  <si>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</si>
  <si>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</si>
  <si>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</si>
  <si>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</si>
  <si>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</si>
  <si>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</si>
  <si>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</si>
  <si>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</si>
  <si>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</si>
  <si>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</si>
  <si>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</si>
  <si>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</si>
  <si>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</si>
  <si>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</si>
  <si>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</si>
  <si>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</si>
  <si>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</si>
  <si>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</si>
  <si>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</si>
  <si>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</si>
  <si>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</si>
  <si>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</si>
  <si>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</si>
  <si>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</si>
  <si>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</si>
  <si>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</si>
  <si>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</si>
  <si>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</si>
  <si>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</si>
  <si>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</si>
  <si>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</si>
  <si>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</si>
  <si>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</si>
  <si>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</si>
  <si>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</si>
  <si>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</si>
  <si>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</si>
  <si>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</si>
  <si>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</si>
  <si>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</si>
  <si>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</si>
  <si>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</si>
  <si>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</si>
  <si>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</si>
  <si>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</si>
  <si>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</si>
  <si>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</si>
  <si>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</si>
  <si>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</si>
  <si>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</si>
  <si>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</si>
  <si>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</si>
  <si>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</si>
  <si>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</si>
  <si>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</si>
  <si>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</si>
  <si>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</si>
  <si>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</si>
  <si>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</si>
  <si>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</si>
  <si>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</si>
  <si>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</si>
  <si>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</si>
  <si>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</si>
  <si>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</si>
  <si>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</si>
  <si>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</si>
  <si>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</si>
  <si>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</si>
  <si>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</si>
  <si>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</si>
  <si>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</si>
  <si>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</si>
  <si>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</si>
  <si>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</si>
  <si>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</si>
  <si>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</si>
  <si>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</si>
  <si>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</si>
  <si>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</si>
  <si>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</si>
  <si>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</si>
  <si>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</si>
  <si>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</si>
  <si>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</si>
  <si>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</si>
  <si>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</si>
  <si>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</si>
  <si>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</si>
  <si>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</si>
  <si>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</si>
  <si>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</si>
  <si>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</si>
  <si>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</si>
  <si>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</si>
  <si>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</si>
  <si>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</si>
  <si>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</si>
  <si>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</si>
  <si>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</si>
  <si>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</si>
  <si>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</si>
  <si>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</si>
  <si>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</si>
  <si>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</si>
  <si>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</si>
  <si>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</si>
  <si>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</si>
  <si>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</si>
  <si>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</si>
  <si>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</si>
  <si>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</si>
  <si>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</si>
  <si>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</si>
  <si>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</si>
  <si>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</si>
  <si>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</si>
  <si>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</si>
  <si>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</si>
  <si>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</si>
  <si>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</si>
  <si>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</si>
  <si>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</si>
  <si>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</si>
  <si>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</si>
  <si>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</si>
  <si>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</si>
  <si>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</si>
  <si>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</si>
  <si>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</si>
  <si>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</si>
  <si>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</si>
  <si>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</si>
  <si>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</si>
  <si>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</si>
  <si>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</si>
  <si>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</si>
  <si>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</si>
  <si>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</si>
  <si>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</si>
  <si>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</si>
  <si>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</si>
  <si>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</si>
  <si>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</si>
  <si>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</si>
  <si>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</si>
  <si>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</si>
  <si>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</si>
  <si>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</si>
  <si>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</si>
  <si>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</si>
  <si>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</si>
  <si>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</si>
  <si>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</si>
  <si>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</si>
  <si>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</si>
  <si>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</si>
  <si>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</si>
  <si>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</si>
  <si>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</si>
  <si>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</si>
  <si>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</si>
  <si>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</si>
  <si>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</si>
  <si>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</si>
  <si>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</si>
  <si>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</si>
  <si>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</si>
  <si>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</si>
  <si>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</si>
  <si>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</si>
  <si>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</si>
  <si>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</si>
  <si>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</si>
  <si>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</si>
  <si>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</si>
  <si>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</si>
  <si>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</si>
  <si>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</si>
  <si>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</si>
  <si>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</si>
  <si>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</si>
  <si>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</si>
  <si>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</si>
  <si>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</si>
  <si>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</si>
  <si>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</si>
  <si>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</si>
  <si>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</si>
  <si>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</si>
  <si>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</si>
  <si>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</si>
  <si>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</si>
  <si>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</si>
  <si>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</si>
  <si>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</si>
  <si>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</si>
  <si>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</si>
  <si>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</si>
  <si>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</si>
  <si>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</si>
  <si>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</si>
  <si>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</si>
  <si>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</si>
  <si>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</si>
  <si>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</si>
  <si>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</si>
  <si>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</si>
  <si>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</si>
  <si>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</si>
  <si>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</si>
  <si>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</si>
  <si>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</si>
  <si>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</si>
  <si>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</si>
  <si>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</si>
  <si>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</si>
  <si>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</si>
  <si>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</si>
  <si>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</si>
  <si>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</si>
  <si>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</si>
  <si>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</si>
  <si>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</si>
  <si>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</si>
  <si>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</si>
  <si>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</si>
  <si>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</si>
  <si>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</si>
  <si>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</si>
  <si>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</si>
  <si>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</si>
  <si>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</si>
  <si>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</si>
  <si>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</si>
  <si>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</si>
  <si>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</si>
  <si>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</si>
  <si>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</si>
  <si>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</si>
  <si>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</si>
  <si>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</si>
  <si>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</si>
  <si>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</si>
  <si>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</si>
  <si>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</si>
  <si>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</si>
  <si>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</si>
  <si>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</si>
  <si>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</si>
  <si>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</si>
  <si>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</si>
  <si>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</si>
  <si>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</si>
  <si>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</si>
  <si>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</si>
  <si>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</si>
  <si>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</si>
  <si>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</si>
  <si>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</si>
  <si>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</si>
  <si>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</si>
  <si>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</si>
  <si>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</si>
  <si>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</si>
  <si>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</si>
  <si>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</si>
  <si>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</si>
  <si>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</si>
  <si>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</si>
  <si>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</si>
  <si>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</si>
  <si>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</si>
  <si>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</si>
  <si>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</si>
  <si>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</si>
  <si>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</si>
  <si>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</si>
  <si>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</si>
  <si>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</si>
  <si>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</si>
  <si>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</si>
  <si>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</si>
  <si>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</si>
  <si>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</si>
  <si>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</si>
  <si>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</si>
  <si>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</si>
  <si>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</si>
  <si>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</si>
  <si>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</si>
  <si>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</si>
  <si>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</si>
  <si>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</si>
  <si>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</si>
  <si>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</si>
  <si>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</si>
  <si>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</si>
  <si>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</si>
  <si>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</si>
  <si>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</si>
  <si>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</si>
  <si>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</si>
  <si>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</si>
  <si>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</si>
  <si>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</si>
  <si>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</si>
  <si>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</si>
  <si>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</si>
  <si>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</si>
  <si>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</si>
  <si>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</si>
  <si>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</si>
  <si>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</si>
  <si>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</si>
  <si>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</si>
  <si>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</si>
  <si>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</si>
  <si>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</si>
  <si>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</si>
  <si>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</si>
  <si>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</si>
  <si>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</si>
  <si>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</si>
  <si>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</si>
  <si>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</si>
  <si>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</si>
  <si>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</si>
  <si>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</si>
  <si>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</si>
  <si>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</si>
  <si>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</si>
  <si>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</si>
  <si>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</si>
  <si>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</si>
  <si>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</si>
  <si>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</si>
  <si>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</si>
  <si>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</si>
  <si>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</si>
  <si>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</si>
  <si>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</si>
  <si>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</si>
  <si>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</si>
  <si>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</si>
  <si>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</si>
  <si>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</si>
  <si>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</si>
  <si>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</si>
  <si>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</si>
  <si>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</si>
  <si>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</si>
  <si>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</si>
  <si>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</si>
  <si>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</si>
  <si>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</si>
  <si>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</si>
  <si>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</si>
  <si>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</si>
  <si>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</si>
  <si>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</si>
  <si>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</si>
  <si>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</si>
  <si>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</si>
  <si>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</si>
  <si>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</si>
  <si>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</si>
  <si>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</si>
  <si>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</si>
  <si>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</si>
  <si>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</si>
  <si>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</si>
  <si>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</si>
  <si>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</si>
  <si>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</si>
  <si>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</si>
  <si>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</si>
  <si>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</si>
  <si>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</si>
  <si>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</si>
  <si>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</si>
  <si>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</si>
  <si>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</si>
  <si>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</si>
  <si>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</si>
  <si>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</si>
  <si>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</si>
  <si>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</si>
  <si>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</si>
  <si>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</si>
  <si>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</si>
  <si>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</si>
  <si>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</si>
  <si>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</si>
  <si>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</si>
  <si>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</si>
  <si>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</si>
  <si>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</si>
  <si>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</si>
  <si>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</si>
  <si>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</si>
  <si>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</si>
  <si>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</si>
  <si>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</si>
  <si>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</si>
  <si>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</si>
  <si>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</si>
  <si>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</si>
  <si>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</si>
  <si>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</si>
  <si>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</si>
  <si>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</si>
  <si>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</si>
  <si>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</si>
  <si>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</si>
  <si>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</si>
  <si>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</si>
  <si>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</si>
  <si>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</si>
  <si>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</si>
  <si>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</si>
  <si>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</si>
  <si>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</si>
  <si>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</si>
  <si>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</si>
  <si>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</si>
  <si>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</si>
  <si>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</si>
  <si>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</si>
  <si>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</si>
  <si>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</si>
  <si>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</si>
  <si>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</si>
  <si>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</si>
  <si>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</si>
  <si>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</si>
  <si>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</si>
  <si>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</si>
  <si>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</si>
  <si>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</si>
  <si>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</si>
  <si>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</si>
  <si>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</si>
  <si>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</si>
  <si>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</si>
  <si>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</si>
  <si>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</si>
  <si>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</si>
  <si>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</si>
  <si>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</si>
  <si>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</si>
  <si>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</si>
  <si>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</si>
  <si>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</si>
  <si>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</si>
  <si>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</si>
  <si>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</si>
  <si>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</si>
  <si>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</si>
  <si>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</si>
  <si>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</si>
  <si>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</si>
  <si>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</si>
  <si>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</si>
  <si>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</si>
  <si>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</si>
  <si>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</si>
  <si>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</si>
  <si>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</si>
  <si>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</si>
  <si>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</si>
  <si>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</si>
  <si>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</si>
  <si>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</si>
  <si>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</si>
  <si>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</si>
  <si>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</si>
  <si>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</si>
  <si>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</si>
  <si>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</si>
  <si>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</si>
  <si>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</si>
  <si>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</si>
  <si>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</si>
  <si>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</si>
  <si>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</si>
  <si>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</si>
  <si>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</si>
  <si>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</si>
  <si>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</si>
  <si>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</si>
  <si>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</si>
  <si>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</si>
  <si>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</si>
  <si>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</si>
  <si>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</si>
  <si>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</si>
  <si>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</si>
  <si>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</si>
  <si>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</si>
  <si>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</si>
  <si>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</si>
  <si>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</si>
  <si>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</si>
  <si>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</si>
  <si>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</si>
  <si>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</si>
  <si>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</si>
  <si>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</si>
  <si>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</si>
  <si>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</si>
  <si>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</si>
  <si>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</si>
  <si>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</si>
  <si>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</si>
  <si>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</si>
  <si>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</si>
  <si>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</si>
  <si>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</si>
  <si>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</si>
  <si>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</si>
  <si>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</si>
  <si>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</si>
  <si>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</si>
  <si>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</si>
  <si>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</si>
  <si>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</si>
  <si>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</si>
  <si>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</si>
  <si>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</si>
  <si>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</si>
  <si>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</si>
  <si>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</si>
  <si>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</si>
  <si>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</si>
  <si>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</si>
  <si>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</si>
  <si>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</si>
  <si>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</si>
  <si>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</si>
  <si>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</si>
  <si>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</si>
  <si>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</si>
  <si>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</si>
  <si>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</si>
  <si>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</si>
  <si>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</si>
  <si>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</si>
  <si>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</si>
  <si>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</si>
  <si>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</si>
  <si>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</si>
  <si>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</si>
  <si>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</si>
  <si>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</si>
  <si>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</si>
  <si>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</si>
  <si>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</si>
  <si>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</si>
  <si>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</si>
  <si>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</si>
  <si>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</si>
  <si>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</si>
  <si>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</si>
  <si>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</si>
  <si>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</si>
  <si>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</si>
  <si>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</si>
  <si>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</si>
  <si>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</si>
  <si>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</si>
  <si>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</si>
  <si>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</si>
  <si>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</si>
  <si>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</si>
  <si>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</si>
  <si>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</si>
  <si>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</si>
  <si>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</si>
  <si>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</si>
  <si>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</si>
  <si>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</si>
  <si>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</si>
  <si>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</si>
  <si>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</si>
  <si>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</si>
  <si>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</si>
  <si>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</si>
  <si>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</si>
  <si>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</si>
  <si>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</si>
  <si>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</si>
  <si>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</si>
  <si>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</si>
  <si>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</si>
  <si>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</si>
  <si>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</si>
  <si>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</si>
  <si>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</si>
  <si>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</si>
  <si>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</si>
  <si>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</si>
  <si>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</si>
  <si>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</si>
  <si>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</si>
  <si>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</si>
  <si>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</si>
  <si>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</si>
  <si>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</si>
  <si>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</si>
  <si>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</si>
  <si>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</si>
  <si>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</si>
  <si>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</si>
  <si>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</si>
  <si>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</si>
  <si>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</si>
  <si>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</si>
  <si>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</si>
  <si>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</si>
  <si>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</si>
  <si>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</si>
  <si>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</si>
  <si>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</si>
  <si>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</si>
  <si>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</si>
  <si>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</si>
  <si>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</si>
  <si>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</si>
  <si>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</si>
  <si>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</si>
  <si>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</si>
  <si>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</si>
  <si>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</si>
  <si>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</si>
  <si>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</si>
  <si>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</si>
  <si>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</si>
  <si>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</si>
  <si>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</si>
  <si>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</si>
  <si>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</si>
  <si>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</si>
  <si>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</si>
  <si>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</si>
  <si>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</si>
  <si>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</si>
  <si>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</si>
  <si>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</si>
  <si>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</si>
  <si>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</si>
  <si>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</si>
  <si>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</si>
  <si>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</si>
  <si>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</si>
  <si>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</si>
  <si>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</si>
  <si>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</si>
  <si>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</si>
  <si>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</si>
  <si>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</si>
  <si>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</si>
  <si>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</si>
  <si>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</si>
  <si>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</si>
  <si>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</si>
  <si>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</si>
  <si>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</si>
  <si>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</si>
  <si>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</si>
  <si>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</si>
  <si>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</si>
  <si>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</si>
  <si>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</si>
  <si>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</si>
  <si>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</si>
  <si>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</si>
  <si>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</si>
  <si>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</si>
  <si>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</si>
  <si>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</si>
  <si>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</si>
  <si>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</si>
  <si>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</si>
  <si>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</si>
  <si>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</si>
  <si>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</si>
  <si>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</si>
  <si>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</si>
  <si>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</si>
  <si>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</si>
  <si>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</si>
  <si>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</si>
  <si>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</si>
  <si>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</si>
  <si>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</si>
  <si>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</si>
  <si>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</si>
  <si>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</si>
  <si>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</si>
  <si>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</si>
  <si>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</si>
  <si>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</si>
  <si>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</si>
  <si>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</si>
  <si>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</si>
  <si>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</si>
  <si>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</si>
  <si>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</si>
  <si>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</si>
  <si>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</si>
  <si>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</si>
  <si>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</si>
  <si>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</si>
  <si>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</si>
  <si>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</si>
  <si>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</si>
  <si>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</si>
  <si>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</si>
  <si>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</si>
  <si>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</si>
  <si>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</si>
  <si>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</si>
  <si>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</si>
  <si>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</si>
  <si>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</si>
  <si>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</si>
  <si>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</si>
  <si>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</si>
  <si>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</si>
  <si>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</si>
  <si>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</si>
  <si>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</si>
  <si>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</si>
  <si>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</si>
  <si>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</si>
  <si>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</si>
  <si>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</si>
  <si>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</si>
  <si>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</si>
  <si>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</si>
  <si>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</si>
  <si>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</si>
  <si>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</si>
  <si>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</si>
  <si>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</si>
  <si>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</si>
  <si>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</si>
  <si>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</si>
  <si>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</si>
  <si>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</si>
  <si>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</si>
  <si>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</si>
  <si>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</si>
  <si>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</si>
  <si>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</si>
  <si>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</si>
  <si>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</si>
  <si>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</si>
  <si>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</si>
  <si>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</si>
  <si>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</si>
  <si>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</si>
  <si>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</si>
  <si>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</si>
  <si>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</si>
  <si>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</si>
  <si>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</si>
  <si>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</si>
  <si>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</si>
  <si>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</si>
  <si>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</si>
  <si>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</si>
  <si>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</si>
  <si>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</si>
  <si>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</si>
  <si>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</si>
  <si>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</si>
  <si>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</si>
  <si>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</si>
  <si>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</si>
  <si>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</si>
  <si>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</si>
  <si>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</si>
  <si>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</si>
  <si>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</si>
  <si>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</si>
  <si>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</si>
  <si>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</si>
  <si>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</si>
  <si>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</si>
  <si>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</si>
  <si>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</si>
  <si>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</si>
  <si>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</si>
  <si>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</si>
  <si>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</si>
  <si>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</si>
  <si>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</si>
  <si>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</si>
  <si>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</si>
  <si>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</si>
  <si>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</si>
  <si>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</si>
  <si>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</si>
  <si>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</si>
  <si>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</si>
  <si>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</si>
  <si>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</si>
  <si>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</si>
  <si>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</si>
  <si>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</si>
  <si>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</si>
  <si>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</si>
  <si>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</si>
  <si>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</si>
  <si>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</si>
  <si>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</si>
  <si>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</si>
  <si>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</si>
  <si>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</si>
  <si>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</si>
  <si>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</si>
  <si>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</si>
  <si>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</si>
  <si>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</si>
  <si>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</si>
  <si>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</si>
  <si>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</si>
  <si>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</si>
  <si>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</si>
  <si>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</si>
  <si>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</si>
  <si>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</si>
  <si>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</si>
  <si>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</si>
  <si>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</si>
  <si>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</si>
  <si>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</si>
  <si>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</si>
  <si>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</si>
  <si>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</si>
  <si>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</si>
  <si>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</si>
  <si>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</si>
  <si>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</si>
  <si>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</si>
  <si>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</si>
  <si>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</si>
  <si>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</si>
  <si>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</si>
  <si>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</si>
  <si>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</si>
  <si>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</si>
  <si>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</si>
  <si>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</si>
  <si>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</si>
  <si>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</si>
  <si>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</si>
  <si>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</si>
  <si>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</si>
  <si>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</si>
  <si>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</si>
  <si>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</si>
  <si>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</si>
  <si>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</si>
  <si>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</si>
  <si>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</si>
  <si>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</si>
  <si>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</si>
  <si>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</si>
  <si>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</si>
  <si>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</si>
  <si>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</si>
  <si>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</si>
  <si>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</si>
  <si>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</si>
  <si>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</si>
  <si>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</si>
  <si>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</si>
  <si>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</si>
  <si>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</si>
  <si>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</si>
  <si>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</si>
  <si>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</si>
  <si>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</si>
  <si>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</si>
  <si>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</si>
  <si>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</si>
  <si>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</si>
  <si>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</si>
  <si>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</si>
  <si>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</si>
  <si>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</si>
  <si>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</si>
  <si>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</si>
  <si>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</si>
  <si>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</si>
  <si>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</si>
  <si>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</si>
  <si>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</si>
  <si>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</si>
  <si>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</si>
  <si>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</si>
  <si>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</si>
  <si>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</si>
  <si>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</si>
  <si>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</si>
  <si>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</si>
  <si>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</si>
  <si>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</si>
  <si>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</si>
  <si>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</si>
  <si>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</si>
  <si>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</si>
  <si>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</si>
  <si>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</si>
  <si>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</si>
  <si>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</si>
  <si>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</si>
  <si>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</si>
  <si>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</si>
  <si>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</si>
  <si>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</si>
  <si>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</si>
  <si>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</si>
  <si>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</si>
  <si>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</si>
  <si>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</si>
  <si>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</si>
  <si>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</si>
  <si>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</si>
  <si>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</si>
  <si>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</si>
  <si>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</si>
  <si>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</si>
  <si>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</si>
  <si>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</si>
  <si>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</si>
  <si>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</si>
  <si>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</si>
  <si>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</si>
  <si>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</si>
  <si>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</si>
  <si>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</si>
  <si>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</si>
  <si>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</si>
  <si>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</si>
  <si>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</si>
  <si>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</si>
  <si>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</si>
  <si>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</si>
  <si>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</si>
  <si>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</si>
  <si>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</si>
  <si>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</si>
  <si>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</si>
  <si>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</si>
  <si>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</si>
  <si>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</si>
  <si>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</si>
  <si>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</si>
  <si>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</si>
  <si>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</si>
  <si>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</si>
  <si>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</si>
  <si>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</si>
  <si>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</si>
  <si>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</si>
  <si>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</si>
  <si>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</si>
  <si>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</si>
  <si>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</si>
  <si>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</si>
  <si>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</si>
  <si>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</si>
  <si>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</si>
  <si>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</si>
  <si>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</si>
  <si>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</si>
  <si>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</si>
  <si>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</si>
  <si>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</si>
  <si>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</si>
  <si>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</si>
  <si>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</si>
  <si>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</si>
  <si>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</si>
  <si>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</si>
  <si>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</si>
  <si>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</si>
  <si>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</si>
  <si>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</si>
  <si>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</si>
  <si>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</si>
  <si>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</si>
  <si>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</si>
  <si>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</si>
  <si>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</si>
  <si>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</si>
  <si>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</si>
  <si>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</si>
  <si>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</si>
  <si>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</si>
  <si>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</si>
  <si>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</si>
  <si>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</si>
  <si>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</si>
  <si>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</si>
  <si>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</si>
  <si>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</si>
  <si>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</si>
  <si>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</si>
  <si>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</si>
  <si>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</si>
  <si>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</si>
  <si>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</si>
  <si>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</si>
  <si>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</si>
  <si>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</si>
  <si>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</si>
  <si>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</si>
  <si>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</si>
  <si>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</si>
  <si>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</si>
  <si>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</si>
  <si>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</si>
  <si>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</si>
  <si>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</si>
  <si>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</si>
  <si>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</si>
  <si>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</si>
  <si>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</si>
  <si>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</si>
  <si>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</si>
  <si>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</si>
  <si>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</si>
  <si>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</si>
  <si>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</si>
  <si>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</si>
  <si>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</si>
  <si>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</si>
  <si>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</si>
  <si>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</si>
  <si>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</si>
  <si>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</si>
  <si>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</si>
  <si>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</si>
  <si>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</si>
  <si>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</si>
  <si>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</si>
  <si>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</si>
  <si>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</si>
  <si>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</si>
  <si>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</si>
  <si>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</si>
  <si>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</si>
  <si>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</si>
  <si>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</si>
  <si>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</si>
  <si>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</si>
  <si>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</si>
  <si>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</si>
  <si>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</si>
  <si>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</si>
  <si>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</si>
  <si>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</si>
  <si>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</si>
  <si>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</si>
  <si>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</si>
  <si>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</si>
  <si>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</si>
  <si>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</si>
  <si>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</si>
  <si>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</si>
  <si>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</si>
  <si>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</si>
  <si>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</si>
  <si>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</si>
  <si>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</si>
  <si>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</si>
  <si>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</si>
  <si>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</si>
  <si>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</si>
  <si>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</si>
  <si>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</si>
  <si>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</si>
  <si>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</si>
  <si>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</si>
  <si>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</si>
  <si>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</si>
  <si>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</si>
  <si>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</si>
  <si>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</si>
  <si>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</si>
  <si>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</si>
  <si>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</si>
  <si>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</si>
  <si>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</si>
  <si>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</si>
  <si>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</si>
  <si>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</si>
  <si>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</si>
  <si>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</si>
  <si>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</si>
  <si>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</si>
  <si>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</si>
  <si>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</si>
  <si>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</si>
  <si>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</si>
  <si>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</si>
  <si>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</si>
  <si>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</si>
  <si>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</si>
  <si>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</si>
  <si>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</si>
  <si>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</si>
  <si>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</si>
  <si>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</si>
  <si>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</si>
  <si>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</si>
  <si>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</si>
  <si>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</si>
  <si>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</si>
  <si>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</si>
  <si>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</si>
  <si>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</si>
  <si>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</si>
  <si>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</si>
  <si>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</si>
  <si>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</si>
  <si>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</si>
  <si>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</si>
  <si>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</si>
  <si>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</si>
  <si>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</si>
  <si>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</si>
  <si>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</si>
  <si>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</si>
  <si>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</si>
  <si>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</si>
  <si>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</si>
  <si>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</si>
  <si>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</si>
  <si>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</si>
  <si>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</si>
  <si>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</si>
  <si>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</si>
  <si>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</si>
  <si>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</si>
  <si>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</si>
  <si>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</si>
  <si>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</si>
  <si>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</si>
  <si>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</si>
  <si>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</si>
  <si>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</si>
  <si>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</si>
  <si>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</si>
  <si>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</si>
  <si>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</si>
  <si>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</si>
  <si>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</si>
  <si>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</si>
  <si>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</si>
  <si>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</si>
  <si>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</si>
  <si>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</si>
  <si>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</si>
  <si>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</si>
  <si>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</si>
  <si>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</si>
  <si>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</si>
  <si>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</si>
  <si>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</si>
  <si>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</si>
  <si>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</si>
  <si>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</si>
  <si>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</si>
  <si>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</si>
  <si>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</si>
  <si>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</si>
  <si>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</si>
  <si>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</si>
  <si>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</si>
  <si>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</si>
  <si>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</si>
  <si>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</si>
  <si>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</si>
  <si>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</si>
  <si>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</si>
  <si>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</si>
  <si>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</si>
  <si>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</si>
  <si>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</si>
  <si>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</si>
  <si>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</si>
  <si>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</si>
  <si>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</si>
  <si>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</si>
  <si>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</si>
  <si>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</si>
  <si>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</si>
  <si>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</si>
  <si>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</si>
  <si>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</si>
  <si>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</si>
  <si>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</si>
  <si>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</si>
  <si>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</si>
  <si>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</si>
  <si>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</si>
  <si>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</si>
  <si>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</si>
  <si>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</si>
  <si>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</si>
  <si>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</si>
  <si>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</si>
  <si>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</si>
  <si>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</si>
  <si>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</si>
  <si>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</si>
  <si>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</si>
  <si>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</si>
  <si>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</si>
  <si>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</si>
  <si>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</si>
  <si>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</si>
  <si>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</si>
  <si>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</si>
  <si>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</si>
  <si>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</si>
  <si>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</si>
  <si>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</si>
  <si>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</si>
  <si>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</si>
  <si>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</si>
  <si>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</si>
  <si>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</si>
  <si>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</si>
  <si>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</si>
  <si>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</si>
  <si>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</si>
  <si>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</si>
  <si>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</si>
  <si>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</si>
  <si>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</si>
  <si>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</si>
  <si>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</si>
  <si>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</si>
  <si>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</si>
  <si>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</si>
  <si>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</si>
  <si>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</si>
  <si>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</si>
  <si>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</si>
  <si>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</si>
  <si>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</si>
  <si>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</si>
  <si>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</si>
  <si>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</si>
  <si>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</si>
  <si>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</si>
  <si>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</si>
  <si>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</si>
  <si>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</si>
  <si>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</si>
  <si>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</si>
  <si>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</si>
  <si>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</si>
  <si>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</si>
  <si>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</si>
  <si>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</si>
  <si>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</si>
  <si>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</si>
  <si>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</si>
  <si>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</si>
  <si>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</si>
  <si>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</si>
  <si>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</si>
  <si>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</si>
  <si>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</si>
  <si>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</si>
  <si>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</si>
  <si>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</si>
  <si>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</si>
  <si>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</si>
  <si>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</si>
  <si>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</si>
  <si>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</si>
  <si>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</si>
  <si>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</si>
  <si>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</si>
  <si>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</si>
  <si>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</si>
  <si>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</si>
  <si>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</si>
  <si>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</si>
  <si>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</si>
  <si>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</si>
  <si>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</si>
  <si>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</si>
  <si>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</si>
  <si>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</si>
  <si>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</si>
  <si>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</si>
  <si>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</si>
  <si>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</si>
  <si>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</si>
  <si>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</si>
  <si>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</si>
  <si>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</si>
  <si>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</si>
  <si>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</si>
  <si>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</si>
  <si>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</si>
  <si>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</si>
  <si>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</si>
  <si>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</si>
  <si>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</si>
  <si>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</si>
  <si>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</si>
  <si>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</si>
  <si>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</si>
  <si>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</si>
  <si>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</si>
  <si>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</si>
  <si>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</si>
  <si>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</si>
  <si>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</si>
  <si>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</si>
  <si>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</si>
  <si>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</si>
  <si>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</si>
  <si>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</si>
  <si>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</si>
  <si>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</si>
  <si>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</si>
  <si>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</si>
  <si>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</si>
  <si>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</si>
  <si>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</si>
  <si>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</si>
  <si>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</si>
  <si>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</si>
  <si>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</si>
  <si>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</si>
  <si>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</si>
  <si>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</si>
  <si>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</si>
  <si>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</si>
  <si>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</si>
  <si>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</si>
  <si>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</si>
  <si>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</si>
  <si>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</si>
  <si>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</si>
  <si>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</si>
  <si>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</si>
  <si>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</si>
  <si>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</si>
  <si>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</si>
  <si>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</si>
  <si>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</si>
  <si>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</si>
  <si>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</si>
  <si>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</si>
  <si>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</si>
  <si>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</si>
  <si>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</si>
  <si>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</si>
  <si>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</si>
  <si>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</si>
  <si>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</si>
  <si>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</si>
  <si>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</si>
  <si>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</si>
  <si>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</si>
  <si>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</si>
  <si>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</si>
  <si>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</si>
  <si>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</si>
  <si>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</si>
  <si>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</si>
  <si>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</si>
  <si>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</si>
  <si>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</si>
  <si>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</si>
  <si>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</si>
  <si>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</si>
  <si>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</si>
  <si>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</si>
  <si>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</si>
  <si>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</si>
  <si>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</si>
  <si>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</si>
  <si>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</si>
  <si>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</si>
  <si>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</si>
  <si>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</si>
  <si>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</si>
  <si>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</si>
  <si>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</si>
  <si>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</si>
  <si>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</si>
  <si>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</si>
  <si>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</si>
  <si>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</si>
  <si>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</si>
  <si>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</si>
  <si>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</si>
  <si>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</si>
  <si>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</si>
  <si>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</si>
  <si>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</si>
  <si>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</si>
  <si>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</si>
  <si>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</si>
  <si>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</si>
  <si>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</si>
  <si>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</si>
  <si>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</si>
  <si>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</si>
  <si>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</si>
  <si>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</si>
  <si>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</si>
  <si>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</si>
  <si>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</si>
  <si>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</si>
  <si>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</si>
  <si>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</si>
  <si>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</si>
  <si>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</si>
  <si>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</si>
  <si>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</si>
  <si>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</si>
  <si>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</si>
  <si>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</si>
  <si>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</si>
  <si>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</si>
  <si>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</si>
  <si>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</si>
  <si>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</si>
  <si>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</si>
  <si>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</si>
  <si>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</si>
  <si>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</si>
  <si>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</si>
  <si>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</si>
  <si>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</si>
  <si>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</si>
  <si>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</si>
  <si>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</si>
  <si>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</si>
  <si>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</si>
  <si>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</si>
  <si>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</si>
  <si>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</si>
  <si>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</si>
  <si>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</si>
  <si>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</si>
  <si>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</si>
  <si>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</si>
  <si>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</si>
  <si>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</si>
  <si>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</si>
  <si>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</si>
  <si>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</si>
  <si>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</si>
  <si>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</si>
  <si>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</si>
  <si>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</si>
  <si>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</si>
  <si>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</si>
  <si>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</si>
  <si>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</si>
  <si>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</si>
  <si>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</si>
  <si>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</si>
  <si>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</si>
  <si>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</si>
  <si>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</si>
  <si>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</si>
  <si>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</si>
  <si>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</si>
  <si>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</si>
  <si>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</si>
  <si>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</si>
  <si>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</si>
  <si>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</si>
  <si>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</si>
  <si>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</si>
  <si>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</si>
  <si>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</si>
  <si>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</si>
  <si>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</si>
  <si>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</si>
  <si>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</si>
  <si>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</si>
  <si>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</si>
  <si>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</si>
  <si>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</si>
  <si>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</si>
  <si>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</si>
  <si>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</si>
  <si>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</si>
  <si>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</si>
  <si>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</si>
  <si>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</si>
  <si>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</si>
  <si>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</si>
  <si>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</si>
  <si>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</si>
  <si>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</si>
  <si>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</si>
  <si>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</si>
  <si>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</si>
  <si>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</si>
  <si>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</si>
  <si>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</si>
  <si>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</si>
  <si>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</si>
  <si>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</si>
  <si>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</si>
  <si>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</si>
  <si>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</si>
  <si>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</si>
  <si>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</si>
  <si>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</si>
  <si>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</si>
  <si>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</si>
  <si>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</si>
  <si>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</si>
  <si>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</si>
  <si>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</si>
  <si>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</si>
  <si>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</si>
  <si>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</si>
  <si>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</si>
  <si>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</si>
  <si>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</si>
  <si>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</si>
  <si>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</si>
  <si>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</si>
  <si>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</si>
  <si>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</si>
  <si>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</si>
  <si>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</si>
  <si>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</si>
  <si>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</si>
  <si>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</si>
  <si>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</si>
  <si>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</si>
  <si>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</si>
  <si>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</si>
  <si>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</si>
  <si>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</si>
  <si>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</si>
  <si>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</si>
  <si>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</si>
  <si>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</si>
  <si>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</si>
  <si>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</si>
  <si>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</si>
  <si>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</si>
  <si>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</si>
  <si>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</si>
  <si>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</si>
  <si>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</si>
  <si>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</si>
  <si>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</si>
  <si>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</si>
  <si>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</si>
  <si>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</si>
  <si>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</si>
  <si>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</si>
  <si>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</si>
  <si>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</si>
  <si>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</si>
  <si>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</si>
  <si>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</si>
  <si>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</si>
  <si>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</si>
  <si>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</si>
  <si>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</si>
  <si>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</si>
  <si>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</si>
  <si>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</si>
  <si>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</si>
  <si>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</si>
  <si>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</si>
  <si>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</si>
  <si>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</si>
  <si>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</si>
  <si>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</si>
  <si>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</si>
  <si>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</si>
  <si>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</si>
  <si>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</si>
  <si>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</si>
  <si>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</si>
  <si>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</si>
  <si>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</si>
  <si>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</si>
  <si>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</si>
  <si>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</si>
  <si>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</si>
  <si>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</si>
  <si>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</si>
  <si>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</si>
  <si>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</si>
  <si>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</si>
  <si>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</si>
  <si>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</si>
  <si>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</si>
  <si>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</si>
  <si>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</si>
  <si>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</si>
  <si>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</si>
  <si>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</si>
  <si>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</si>
  <si>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</si>
  <si>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</si>
  <si>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</si>
  <si>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</si>
  <si>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</si>
  <si>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</si>
  <si>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</si>
  <si>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</si>
  <si>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</si>
  <si>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</si>
  <si>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</si>
  <si>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</si>
  <si>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</si>
  <si>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</si>
  <si>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</si>
  <si>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</si>
  <si>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</si>
  <si>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</si>
  <si>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</si>
  <si>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</si>
  <si>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</si>
  <si>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</si>
  <si>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</si>
  <si>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</si>
  <si>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</si>
  <si>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</si>
  <si>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</si>
  <si>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</si>
  <si>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</si>
  <si>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</si>
  <si>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</si>
  <si>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</si>
  <si>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</si>
  <si>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</si>
  <si>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</si>
  <si>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</si>
  <si>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</si>
  <si>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</si>
  <si>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</si>
  <si>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</si>
  <si>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</si>
  <si>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</si>
  <si>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</si>
  <si>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</si>
  <si>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</si>
  <si>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</si>
  <si>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</si>
  <si>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</si>
  <si>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</si>
  <si>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</si>
  <si>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</si>
  <si>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</si>
  <si>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</si>
  <si>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</si>
  <si>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</si>
  <si>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</si>
  <si>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</si>
  <si>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</si>
  <si>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</si>
  <si>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</si>
  <si>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</si>
  <si>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</si>
  <si>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</si>
  <si>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</si>
  <si>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</si>
  <si>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</si>
  <si>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</si>
  <si>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</si>
  <si>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</si>
  <si>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</si>
  <si>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</si>
  <si>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</si>
  <si>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</si>
  <si>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</si>
  <si>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</si>
  <si>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</si>
  <si>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</si>
  <si>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</si>
  <si>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</si>
  <si>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</si>
  <si>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</si>
  <si>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</si>
  <si>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</si>
  <si>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</si>
  <si>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</si>
  <si>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</si>
  <si>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</si>
  <si>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</si>
  <si>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</si>
  <si>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</si>
  <si>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</si>
  <si>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</si>
  <si>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</si>
  <si>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</si>
  <si>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</si>
  <si>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</si>
  <si>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</si>
  <si>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</si>
  <si>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</si>
  <si>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</si>
  <si>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</si>
  <si>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</si>
  <si>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</si>
  <si>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</si>
  <si>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</si>
  <si>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</si>
  <si>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</si>
  <si>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</si>
  <si>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</si>
  <si>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</si>
  <si>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</si>
  <si>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</si>
  <si>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</si>
  <si>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</si>
  <si>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</si>
  <si>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</si>
  <si>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</si>
  <si>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</si>
  <si>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</si>
  <si>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</si>
  <si>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</si>
  <si>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</si>
  <si>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</si>
  <si>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</si>
  <si>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</si>
  <si>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</si>
  <si>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</si>
  <si>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</si>
  <si>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</si>
  <si>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</si>
  <si>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</si>
  <si>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</si>
  <si>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</si>
  <si>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</si>
  <si>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</si>
  <si>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</si>
  <si>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</si>
  <si>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</si>
  <si>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</si>
  <si>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</si>
  <si>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</si>
  <si>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</si>
  <si>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</si>
  <si>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</si>
  <si>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</si>
  <si>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</si>
  <si>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</si>
  <si>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</si>
  <si>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</si>
  <si>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</si>
  <si>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</si>
  <si>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</si>
  <si>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</si>
  <si>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</si>
  <si>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</si>
  <si>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</si>
  <si>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</si>
  <si>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</si>
  <si>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</si>
  <si>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</si>
  <si>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</si>
  <si>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</si>
  <si>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</si>
  <si>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</si>
  <si>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</si>
  <si>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</si>
  <si>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</si>
  <si>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</si>
  <si>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</si>
  <si>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</si>
  <si>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</si>
  <si>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</si>
  <si>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</si>
  <si>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</si>
  <si>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</si>
  <si>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</si>
  <si>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</si>
  <si>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</si>
  <si>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</si>
  <si>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</si>
  <si>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</si>
  <si>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</si>
  <si>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</si>
  <si>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</si>
  <si>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</si>
  <si>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</si>
  <si>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</si>
  <si>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</si>
  <si>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</si>
  <si>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</si>
  <si>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</si>
  <si>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</si>
  <si>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</si>
  <si>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</si>
  <si>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</si>
  <si>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</si>
  <si>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</si>
  <si>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</si>
  <si>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</si>
  <si>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</si>
  <si>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</si>
  <si>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</si>
  <si>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</si>
  <si>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</si>
  <si>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</si>
  <si>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</si>
  <si>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</si>
  <si>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</si>
  <si>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</si>
  <si>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</si>
  <si>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</si>
  <si>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</si>
  <si>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</si>
  <si>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</si>
  <si>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</si>
  <si>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</si>
  <si>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</si>
  <si>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</si>
  <si>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</si>
  <si>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</si>
  <si>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</si>
  <si>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</si>
  <si>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</si>
  <si>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</si>
  <si>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</si>
  <si>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</si>
  <si>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</si>
  <si>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</si>
  <si>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</si>
  <si>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</si>
  <si>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</si>
  <si>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</si>
  <si>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</si>
  <si>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</si>
  <si>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</si>
  <si>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</si>
  <si>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</si>
  <si>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</si>
  <si>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</si>
  <si>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</si>
  <si>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</si>
  <si>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</si>
  <si>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</si>
  <si>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</si>
  <si>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</si>
  <si>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</si>
  <si>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</si>
  <si>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</si>
  <si>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</si>
  <si>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</si>
  <si>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</si>
  <si>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</si>
  <si>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</si>
  <si>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</si>
  <si>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</si>
  <si>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</si>
  <si>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</si>
  <si>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</si>
  <si>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</si>
  <si>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</si>
  <si>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</si>
  <si>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</si>
  <si>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</si>
  <si>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</si>
  <si>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</si>
  <si>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</si>
  <si>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</si>
  <si>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</si>
  <si>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</si>
  <si>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</si>
  <si>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</si>
  <si>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</si>
  <si>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</si>
  <si>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</si>
  <si>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</si>
  <si>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</si>
  <si>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</si>
  <si>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</si>
  <si>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</si>
  <si>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</si>
  <si>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</si>
  <si>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</si>
  <si>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</si>
  <si>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</si>
  <si>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</si>
  <si>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</si>
  <si>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</si>
  <si>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</si>
  <si>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</si>
  <si>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</si>
  <si>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</si>
  <si>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</si>
  <si>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</si>
  <si>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</si>
  <si>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</si>
  <si>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</si>
  <si>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</si>
  <si>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</si>
  <si>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</si>
  <si>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</si>
  <si>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</si>
  <si>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</si>
  <si>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</si>
  <si>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</si>
  <si>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</si>
  <si>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</si>
  <si>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</si>
  <si>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</si>
  <si>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</si>
  <si>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</si>
  <si>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</si>
  <si>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</si>
  <si>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</si>
  <si>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</si>
  <si>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</si>
  <si>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</si>
  <si>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</si>
  <si>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</si>
  <si>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</si>
  <si>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</si>
  <si>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</si>
  <si>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</si>
  <si>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</si>
  <si>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</si>
  <si>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</si>
  <si>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</si>
  <si>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</si>
  <si>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</si>
  <si>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</si>
  <si>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</si>
  <si>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</si>
  <si>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</si>
  <si>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</si>
  <si>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</si>
  <si>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</si>
  <si>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</si>
  <si>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</si>
  <si>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</si>
  <si>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</si>
  <si>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</si>
  <si>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</si>
  <si>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</si>
  <si>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</si>
  <si>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</si>
  <si>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</si>
  <si>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</si>
  <si>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</si>
  <si>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</si>
  <si>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</si>
  <si>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</si>
  <si>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</si>
  <si>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</si>
  <si>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</si>
  <si>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</si>
  <si>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</si>
  <si>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</si>
  <si>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</si>
  <si>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</si>
  <si>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</si>
  <si>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</si>
  <si>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</si>
  <si>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</si>
  <si>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</si>
  <si>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</si>
  <si>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</si>
  <si>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</si>
  <si>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</si>
  <si>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</si>
  <si>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</si>
  <si>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</si>
  <si>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</si>
  <si>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</si>
  <si>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</si>
  <si>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</si>
  <si>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</si>
  <si>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</si>
  <si>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</si>
  <si>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</si>
  <si>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</si>
  <si>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</si>
  <si>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</si>
  <si>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</si>
  <si>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</si>
  <si>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</si>
  <si>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</si>
  <si>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</si>
  <si>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</si>
  <si>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</si>
  <si>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</si>
  <si>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</si>
  <si>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</si>
  <si>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</si>
  <si>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</si>
  <si>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</si>
  <si>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</si>
  <si>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</si>
  <si>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</si>
  <si>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</si>
  <si>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</si>
  <si>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</si>
  <si>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</si>
  <si>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</si>
  <si>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</si>
  <si>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</si>
  <si>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</si>
  <si>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</si>
  <si>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</si>
  <si>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</si>
  <si>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</si>
  <si>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</si>
  <si>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</si>
  <si>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</si>
  <si>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</si>
  <si>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</si>
  <si>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</si>
  <si>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</si>
  <si>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</si>
  <si>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</si>
  <si>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</si>
  <si>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</si>
  <si>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</si>
  <si>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</si>
  <si>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</si>
  <si>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</si>
  <si>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</si>
  <si>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</si>
  <si>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</si>
  <si>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</si>
  <si>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</si>
  <si>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</si>
  <si>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</si>
  <si>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</si>
  <si>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</si>
  <si>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</si>
  <si>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</si>
  <si>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</si>
  <si>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</si>
  <si>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</si>
  <si>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</si>
  <si>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</si>
  <si>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</si>
  <si>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</si>
  <si>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</si>
  <si>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</si>
  <si>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</si>
  <si>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</si>
  <si>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</si>
  <si>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</si>
  <si>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</si>
  <si>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</si>
  <si>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</si>
  <si>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</si>
  <si>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</si>
  <si>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</si>
  <si>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</si>
  <si>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</si>
  <si>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</si>
  <si>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</si>
  <si>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</si>
  <si>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</si>
  <si>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</si>
  <si>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</si>
  <si>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</si>
  <si>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</si>
  <si>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</si>
  <si>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</si>
  <si>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</si>
  <si>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</si>
  <si>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</si>
  <si>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</si>
  <si>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</si>
  <si>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</si>
  <si>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</si>
  <si>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</si>
  <si>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</si>
  <si>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</si>
  <si>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</si>
  <si>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</si>
  <si>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</si>
  <si>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</si>
  <si>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</si>
  <si>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</si>
  <si>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</si>
  <si>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</si>
  <si>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</si>
  <si>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</si>
  <si>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</si>
  <si>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</si>
  <si>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</si>
  <si>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</si>
  <si>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</si>
  <si>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</si>
  <si>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</si>
  <si>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</si>
  <si>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</si>
  <si>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</si>
  <si>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</si>
  <si>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</si>
  <si>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</si>
  <si>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</si>
  <si>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</si>
  <si>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</si>
  <si>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</si>
  <si>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</si>
  <si>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</si>
  <si>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</si>
  <si>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</si>
  <si>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</si>
  <si>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</si>
  <si>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</si>
  <si>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</si>
  <si>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</si>
  <si>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</si>
  <si>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</si>
  <si>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</si>
  <si>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</si>
  <si>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</si>
  <si>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</si>
  <si>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</si>
  <si>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</si>
  <si>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</si>
  <si>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</si>
  <si>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</si>
  <si>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</si>
  <si>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</si>
  <si>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</si>
  <si>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</si>
  <si>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</si>
  <si>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</si>
  <si>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</si>
  <si>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</si>
  <si>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</si>
  <si>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</si>
  <si>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</si>
  <si>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</si>
  <si>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</si>
  <si>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</si>
  <si>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</si>
  <si>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</si>
  <si>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</si>
  <si>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</si>
  <si>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</si>
  <si>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</si>
  <si>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</si>
  <si>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</si>
  <si>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</si>
  <si>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</si>
  <si>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</si>
  <si>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</si>
  <si>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</si>
  <si>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</si>
  <si>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</si>
  <si>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</si>
  <si>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</si>
  <si>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</si>
  <si>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</si>
  <si>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</si>
  <si>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</si>
  <si>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</si>
  <si>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</si>
  <si>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</si>
  <si>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</si>
  <si>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</si>
  <si>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</si>
  <si>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</si>
  <si>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</si>
  <si>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</si>
  <si>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</si>
  <si>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</si>
  <si>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</si>
  <si>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</si>
  <si>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</si>
  <si>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</si>
  <si>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</si>
  <si>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</si>
  <si>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</si>
  <si>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</si>
  <si>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</si>
  <si>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</si>
  <si>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</si>
  <si>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</si>
  <si>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</si>
  <si>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</si>
  <si>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</si>
  <si>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</si>
  <si>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</si>
  <si>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</si>
  <si>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</si>
  <si>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</si>
  <si>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</si>
  <si>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</si>
  <si>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</si>
  <si>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</si>
  <si>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</si>
  <si>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</si>
  <si>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</si>
  <si>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</si>
  <si>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</si>
  <si>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</si>
  <si>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</si>
  <si>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</si>
  <si>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</si>
  <si>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</si>
  <si>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</si>
  <si>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</si>
  <si>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</si>
  <si>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</si>
  <si>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</si>
  <si>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</si>
  <si>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</si>
  <si>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</si>
  <si>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</si>
  <si>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</si>
  <si>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</si>
  <si>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</si>
  <si>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</si>
  <si>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</si>
  <si>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</si>
  <si>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</si>
  <si>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</si>
  <si>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</si>
  <si>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</si>
  <si>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</si>
  <si>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</si>
  <si>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</si>
  <si>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</si>
  <si>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</si>
  <si>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</si>
  <si>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</si>
  <si>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</si>
  <si>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</si>
  <si>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</si>
  <si>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</si>
  <si>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</si>
  <si>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</si>
  <si>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</si>
  <si>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</si>
  <si>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</si>
  <si>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</si>
  <si>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</si>
  <si>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</si>
  <si>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</si>
  <si>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</si>
  <si>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</si>
  <si>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</si>
  <si>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</si>
  <si>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</si>
  <si>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</si>
  <si>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</si>
  <si>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</si>
  <si>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</si>
  <si>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</si>
  <si>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</si>
  <si>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</si>
  <si>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</si>
  <si>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</si>
  <si>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</si>
  <si>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</si>
  <si>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</si>
  <si>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</si>
  <si>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</si>
  <si>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</si>
  <si>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</si>
  <si>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</si>
  <si>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</si>
  <si>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</si>
  <si>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</si>
  <si>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</si>
  <si>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</si>
  <si>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</si>
  <si>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</si>
  <si>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</si>
  <si>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</si>
  <si>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</si>
  <si>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</si>
  <si>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</si>
  <si>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</si>
  <si>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</si>
  <si>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</si>
  <si>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</si>
  <si>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</si>
  <si>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</si>
  <si>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</si>
  <si>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</si>
  <si>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</si>
  <si>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</si>
  <si>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</si>
  <si>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</si>
  <si>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</si>
  <si>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</si>
  <si>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</si>
  <si>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</si>
  <si>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</si>
  <si>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</si>
  <si>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</si>
  <si>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</si>
  <si>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</si>
  <si>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</si>
  <si>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</si>
  <si>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</si>
  <si>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</si>
  <si>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</si>
  <si>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</si>
  <si>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</si>
  <si>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</si>
  <si>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</si>
  <si>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</si>
  <si>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</si>
  <si>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</si>
  <si>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</si>
  <si>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</si>
  <si>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</si>
  <si>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</si>
  <si>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</si>
  <si>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</si>
  <si>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</si>
  <si>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</si>
  <si>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</si>
  <si>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</si>
  <si>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</si>
  <si>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</si>
  <si>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</si>
  <si>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</si>
  <si>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</si>
  <si>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</si>
  <si>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</si>
  <si>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</si>
  <si>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</si>
  <si>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</si>
  <si>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</si>
  <si>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</si>
  <si>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</si>
  <si>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</si>
  <si>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</si>
  <si>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</si>
  <si>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</si>
  <si>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</si>
  <si>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</si>
  <si>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</si>
  <si>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</si>
  <si>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</si>
  <si>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</si>
  <si>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</si>
  <si>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</si>
  <si>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</si>
  <si>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</si>
  <si>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</si>
  <si>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</si>
  <si>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</si>
  <si>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</si>
  <si>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</si>
  <si>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</si>
  <si>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</si>
  <si>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</si>
  <si>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</si>
  <si>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</si>
  <si>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</si>
  <si>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</si>
  <si>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</si>
  <si>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</si>
  <si>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</si>
  <si>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</si>
  <si>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</si>
  <si>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</si>
  <si>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</si>
  <si>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</si>
  <si>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</si>
  <si>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</si>
  <si>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</si>
  <si>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</si>
  <si>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</si>
  <si>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</si>
  <si>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</si>
  <si>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</si>
  <si>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</si>
  <si>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</si>
  <si>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</si>
  <si>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</si>
  <si>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</si>
  <si>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</si>
  <si>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</si>
  <si>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</si>
  <si>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</si>
  <si>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</si>
  <si>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</si>
  <si>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</si>
  <si>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</si>
  <si>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</si>
  <si>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</si>
  <si>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</si>
  <si>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</si>
  <si>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</si>
  <si>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</si>
  <si>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</si>
  <si>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</si>
  <si>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</si>
  <si>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</si>
  <si>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</si>
  <si>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</si>
  <si>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</si>
  <si>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</si>
  <si>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</si>
  <si>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</si>
  <si>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</si>
  <si>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</si>
  <si>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</si>
  <si>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</si>
  <si>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</si>
  <si>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</si>
  <si>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</si>
  <si>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</si>
  <si>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</si>
  <si>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</si>
  <si>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</si>
  <si>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</si>
  <si>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</si>
  <si>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</si>
  <si>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</si>
  <si>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</si>
  <si>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</si>
  <si>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</si>
  <si>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</si>
  <si>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</si>
  <si>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</si>
  <si>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</si>
  <si>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</si>
  <si>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</si>
  <si>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</si>
  <si>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</si>
  <si>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</si>
  <si>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</si>
  <si>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</si>
  <si>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</si>
  <si>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</si>
  <si>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</si>
  <si>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</si>
  <si>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</si>
  <si>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</si>
  <si>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</si>
  <si>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</si>
  <si>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</si>
  <si>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</si>
  <si>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</si>
  <si>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</si>
  <si>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</si>
  <si>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</si>
  <si>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</si>
  <si>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</si>
  <si>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</si>
  <si>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</si>
  <si>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</si>
  <si>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</si>
  <si>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</si>
  <si>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</si>
  <si>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</si>
  <si>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</si>
  <si>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</si>
  <si>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</si>
  <si>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</si>
  <si>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</si>
  <si>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</si>
  <si>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</si>
  <si>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</si>
  <si>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</si>
  <si>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</si>
  <si>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</si>
  <si>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</si>
  <si>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</si>
  <si>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</si>
  <si>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</si>
  <si>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</si>
  <si>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</si>
  <si>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</si>
  <si>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</si>
  <si>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</si>
  <si>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</si>
  <si>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</si>
  <si>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</si>
  <si>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</si>
  <si>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</si>
  <si>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</si>
  <si>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</si>
  <si>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</si>
  <si>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</si>
  <si>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</si>
  <si>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</si>
  <si>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</si>
  <si>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</si>
  <si>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</si>
  <si>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</si>
  <si>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</si>
  <si>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</si>
  <si>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</si>
  <si>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</si>
  <si>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</si>
  <si>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</si>
  <si>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</si>
  <si>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</si>
  <si>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</si>
  <si>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</si>
  <si>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</si>
  <si>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</si>
  <si>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</si>
  <si>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</si>
  <si>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</si>
  <si>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</si>
  <si>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</si>
  <si>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</si>
  <si>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</si>
  <si>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</si>
  <si>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</si>
  <si>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</si>
  <si>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</si>
  <si>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</si>
  <si>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</si>
  <si>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</si>
  <si>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</si>
  <si>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</si>
  <si>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</si>
  <si>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</si>
  <si>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</si>
  <si>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</si>
  <si>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</si>
  <si>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</si>
  <si>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</si>
  <si>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</si>
  <si>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</si>
  <si>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</si>
  <si>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</si>
  <si>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</si>
  <si>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</si>
  <si>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</si>
  <si>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</si>
  <si>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</si>
  <si>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</si>
  <si>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</si>
  <si>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</si>
  <si>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</si>
  <si>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</si>
  <si>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</si>
  <si>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</si>
  <si>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</si>
  <si>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</si>
  <si>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</si>
  <si>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</si>
  <si>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</si>
  <si>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</si>
  <si>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</si>
  <si>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</si>
  <si>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</si>
  <si>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</si>
  <si>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</si>
  <si>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</si>
  <si>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</si>
  <si>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</si>
  <si>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</si>
  <si>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</si>
  <si>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</si>
  <si>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</si>
  <si>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</si>
  <si>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</si>
  <si>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</si>
  <si>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</si>
  <si>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</si>
  <si>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</si>
  <si>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</si>
  <si>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</si>
  <si>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</si>
  <si>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</si>
  <si>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</si>
  <si>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</si>
  <si>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</si>
  <si>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</si>
  <si>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</si>
  <si>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</si>
  <si>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</si>
  <si>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</si>
  <si>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</si>
  <si>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</si>
  <si>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</si>
  <si>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</si>
  <si>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</si>
  <si>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</si>
  <si>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</si>
  <si>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</si>
  <si>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</si>
  <si>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</si>
  <si>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</si>
  <si>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</si>
  <si>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</si>
  <si>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</si>
  <si>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</si>
  <si>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</si>
  <si>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</si>
  <si>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</si>
  <si>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</si>
  <si>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</si>
  <si>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</si>
  <si>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</si>
  <si>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</si>
  <si>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</si>
  <si>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</si>
  <si>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</si>
  <si>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</si>
  <si>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</si>
  <si>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</si>
  <si>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</si>
  <si>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</si>
  <si>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</si>
  <si>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</si>
  <si>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</si>
  <si>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</si>
  <si>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</si>
  <si>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</si>
  <si>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</si>
  <si>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</si>
  <si>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</si>
  <si>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</si>
  <si>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</si>
  <si>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</si>
  <si>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</si>
  <si>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</si>
  <si>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</si>
  <si>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</si>
  <si>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</si>
  <si>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</si>
  <si>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</si>
  <si>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</si>
  <si>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</si>
  <si>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</si>
  <si>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</si>
  <si>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</si>
  <si>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</si>
  <si>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</si>
  <si>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</si>
  <si>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</si>
  <si>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</si>
  <si>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</si>
  <si>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</si>
  <si>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</si>
  <si>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</si>
  <si>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</si>
  <si>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</si>
  <si>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</si>
  <si>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</si>
  <si>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</si>
  <si>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</si>
  <si>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</si>
  <si>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</si>
  <si>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</si>
  <si>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</si>
  <si>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</si>
  <si>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</si>
  <si>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</si>
  <si>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</si>
  <si>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</si>
  <si>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</si>
  <si>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</si>
  <si>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</si>
  <si>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</si>
  <si>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</si>
  <si>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</si>
  <si>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</si>
  <si>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</si>
  <si>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</si>
  <si>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</si>
  <si>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</si>
  <si>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</si>
  <si>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</si>
  <si>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</si>
  <si>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</si>
  <si>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</si>
  <si>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</si>
  <si>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</si>
  <si>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</si>
  <si>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</si>
  <si>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</si>
  <si>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</si>
  <si>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</si>
  <si>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</si>
  <si>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</si>
  <si>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</si>
  <si>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</si>
  <si>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</si>
  <si>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</si>
  <si>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</si>
  <si>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</si>
  <si>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</si>
  <si>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</si>
  <si>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</si>
  <si>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</si>
  <si>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</si>
  <si>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</si>
  <si>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</si>
  <si>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</si>
  <si>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</si>
  <si>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</si>
  <si>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</si>
  <si>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</si>
  <si>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</si>
  <si>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</si>
  <si>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</si>
  <si>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</si>
  <si>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</si>
  <si>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</si>
  <si>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</si>
  <si>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</si>
  <si>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</si>
  <si>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</si>
  <si>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</si>
  <si>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</si>
  <si>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</si>
  <si>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</si>
  <si>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</si>
  <si>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</si>
  <si>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</si>
  <si>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</si>
  <si>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</si>
  <si>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</si>
  <si>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</si>
  <si>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</si>
  <si>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</si>
  <si>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</si>
  <si>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</si>
  <si>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</si>
  <si>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</si>
  <si>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</si>
  <si>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</si>
  <si>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</si>
  <si>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</si>
  <si>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</si>
  <si>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</si>
  <si>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</si>
  <si>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</si>
  <si>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</si>
  <si>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</si>
  <si>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</si>
  <si>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</si>
  <si>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</si>
  <si>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</si>
  <si>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</si>
  <si>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</si>
  <si>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</si>
  <si>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</si>
  <si>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</si>
  <si>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</si>
  <si>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</si>
  <si>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</si>
  <si>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</si>
  <si>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</si>
  <si>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</si>
  <si>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</si>
  <si>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</si>
  <si>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</si>
  <si>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</si>
  <si>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</si>
  <si>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</si>
  <si>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</si>
  <si>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</si>
  <si>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</si>
  <si>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</si>
  <si>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</si>
  <si>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</si>
  <si>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</si>
  <si>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</si>
  <si>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</si>
  <si>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</si>
  <si>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</si>
  <si>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</si>
  <si>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</si>
  <si>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</si>
  <si>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</si>
  <si>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</si>
  <si>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</si>
  <si>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</si>
  <si>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</si>
  <si>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</si>
  <si>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</si>
  <si>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</si>
  <si>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</si>
  <si>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</si>
  <si>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</si>
  <si>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</si>
  <si>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</si>
  <si>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</si>
  <si>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</si>
  <si>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</si>
  <si>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</si>
  <si>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</si>
  <si>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</si>
  <si>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</si>
  <si>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</si>
  <si>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</si>
  <si>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</si>
  <si>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</si>
  <si>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</si>
  <si>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</si>
  <si>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</si>
  <si>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</si>
  <si>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</si>
  <si>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</si>
  <si>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</si>
  <si>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</si>
  <si>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</si>
  <si>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</si>
  <si>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</si>
  <si>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</si>
  <si>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</si>
  <si>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</si>
  <si>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</si>
  <si>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</si>
  <si>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</si>
  <si>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</si>
  <si>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</si>
  <si>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</si>
  <si>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</si>
  <si>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</si>
  <si>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</si>
  <si>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</si>
  <si>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</si>
  <si>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</si>
  <si>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</si>
  <si>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</si>
  <si>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</si>
  <si>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</si>
  <si>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</si>
  <si>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</si>
  <si>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</si>
  <si>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</si>
  <si>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</si>
  <si>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</si>
  <si>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</si>
  <si>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</si>
  <si>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</si>
  <si>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</si>
  <si>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</si>
  <si>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</si>
  <si>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</si>
  <si>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</si>
  <si>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</si>
  <si>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</si>
  <si>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</si>
  <si>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</si>
  <si>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</si>
  <si>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</si>
  <si>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</si>
  <si>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</si>
  <si>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</si>
  <si>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</si>
  <si>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</si>
  <si>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</si>
  <si>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</si>
  <si>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</si>
  <si>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</si>
  <si>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</si>
  <si>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</si>
  <si>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</si>
  <si>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</si>
  <si>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</si>
  <si>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</si>
  <si>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</si>
  <si>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</si>
  <si>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</si>
  <si>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</si>
  <si>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</si>
  <si>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</si>
  <si>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</si>
  <si>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</si>
  <si>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</si>
  <si>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</si>
  <si>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</si>
  <si>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</si>
  <si>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</si>
  <si>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</si>
  <si>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</si>
  <si>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</si>
  <si>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</si>
  <si>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</si>
  <si>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</si>
  <si>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</si>
  <si>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</si>
  <si>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</si>
  <si>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</si>
  <si>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</si>
  <si>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</si>
  <si>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</si>
  <si>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</si>
  <si>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</si>
  <si>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</si>
  <si>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</si>
  <si>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</si>
  <si>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</si>
  <si>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</si>
  <si>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</si>
  <si>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</si>
  <si>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</si>
  <si>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</si>
  <si>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</si>
  <si>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</si>
  <si>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</si>
  <si>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</si>
  <si>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</si>
  <si>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</si>
  <si>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</si>
  <si>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</si>
  <si>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</si>
  <si>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</si>
  <si>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</si>
  <si>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</si>
  <si>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</si>
  <si>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</si>
  <si>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</si>
  <si>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</si>
  <si>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</si>
  <si>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</si>
  <si>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</si>
  <si>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</si>
  <si>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</si>
  <si>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</si>
  <si>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</si>
  <si>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</si>
  <si>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</si>
  <si>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</si>
  <si>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</si>
  <si>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</si>
  <si>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</si>
  <si>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</si>
  <si>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</si>
  <si>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</si>
  <si>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</si>
  <si>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</si>
  <si>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</si>
  <si>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</si>
  <si>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</si>
  <si>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</si>
  <si>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</si>
  <si>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</si>
  <si>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</si>
  <si>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</si>
  <si>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</si>
  <si>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</si>
  <si>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</si>
  <si>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</si>
  <si>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</si>
  <si>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</si>
  <si>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</si>
  <si>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</si>
  <si>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</si>
  <si>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</si>
  <si>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</si>
  <si>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</si>
  <si>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</si>
  <si>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</si>
  <si>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</si>
  <si>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</si>
  <si>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</si>
  <si>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</si>
  <si>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</si>
  <si>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</si>
  <si>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</si>
  <si>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</si>
  <si>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</si>
  <si>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</si>
  <si>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</si>
  <si>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</si>
  <si>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</si>
  <si>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</si>
  <si>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</si>
  <si>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</si>
  <si>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</si>
  <si>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</si>
  <si>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</si>
  <si>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</si>
  <si>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</si>
  <si>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</si>
  <si>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</si>
  <si>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</si>
  <si>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</si>
  <si>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</si>
  <si>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</si>
  <si>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</si>
  <si>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</si>
  <si>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</si>
  <si>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</si>
  <si>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</si>
  <si>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</si>
  <si>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</si>
  <si>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</si>
  <si>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</si>
  <si>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</si>
  <si>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</si>
  <si>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</si>
  <si>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</si>
  <si>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</si>
  <si>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</si>
  <si>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</si>
  <si>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</si>
  <si>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</si>
  <si>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</si>
  <si>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</si>
  <si>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</si>
  <si>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</si>
  <si>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</si>
  <si>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</si>
  <si>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</si>
  <si>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</si>
  <si>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</si>
  <si>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</si>
  <si>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</si>
  <si>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</si>
  <si>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</si>
  <si>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</si>
  <si>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</si>
  <si>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</si>
  <si>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</si>
  <si>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</si>
  <si>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</si>
  <si>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</si>
  <si>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</si>
  <si>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</si>
  <si>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</si>
  <si>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</si>
  <si>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</si>
  <si>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</si>
  <si>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</si>
  <si>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</si>
  <si>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</si>
  <si>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</si>
  <si>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</si>
  <si>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</si>
  <si>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</si>
  <si>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</si>
  <si>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</si>
  <si>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</si>
  <si>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</si>
  <si>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</si>
  <si>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</si>
  <si>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</si>
  <si>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</si>
  <si>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</si>
  <si>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</si>
  <si>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</si>
  <si>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</si>
  <si>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</si>
  <si>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</si>
  <si>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</si>
  <si>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</si>
  <si>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</si>
  <si>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</si>
  <si>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</si>
  <si>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</si>
  <si>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</si>
  <si>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</si>
  <si>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</si>
  <si>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</si>
  <si>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</si>
  <si>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</si>
  <si>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</si>
  <si>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</si>
  <si>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</si>
  <si>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</si>
  <si>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</si>
  <si>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</si>
  <si>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</si>
  <si>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</si>
  <si>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</si>
  <si>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</si>
  <si>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</si>
  <si>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</si>
  <si>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</si>
  <si>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</si>
  <si>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</si>
  <si>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</si>
  <si>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</si>
  <si>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</si>
  <si>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</si>
  <si>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</si>
  <si>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</si>
  <si>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</si>
  <si>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</si>
  <si>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</si>
  <si>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</si>
  <si>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</si>
  <si>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</si>
  <si>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</si>
  <si>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</si>
  <si>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</si>
  <si>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</si>
  <si>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</si>
  <si>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</si>
  <si>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</si>
  <si>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</si>
  <si>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</si>
  <si>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</si>
  <si>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</si>
  <si>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</si>
  <si>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</si>
  <si>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</si>
  <si>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</si>
  <si>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</si>
  <si>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</si>
  <si>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</si>
  <si>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</si>
  <si>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</si>
  <si>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</si>
  <si>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</si>
  <si>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</si>
  <si>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</si>
  <si>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</si>
  <si>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</si>
  <si>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</si>
  <si>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</si>
  <si>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</si>
  <si>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</si>
  <si>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</si>
  <si>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</si>
  <si>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</si>
  <si>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</si>
  <si>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</si>
  <si>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</si>
  <si>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</si>
  <si>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</si>
  <si>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</si>
  <si>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</si>
  <si>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</si>
  <si>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</si>
  <si>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</si>
  <si>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</si>
  <si>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</si>
  <si>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</si>
  <si>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</si>
  <si>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</si>
  <si>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</si>
  <si>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</si>
  <si>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</si>
  <si>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</si>
  <si>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</si>
  <si>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</si>
  <si>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</si>
  <si>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</si>
  <si>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</si>
  <si>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</si>
  <si>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</si>
  <si>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</si>
  <si>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</si>
  <si>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</si>
  <si>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</si>
  <si>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</si>
  <si>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</si>
  <si>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</si>
  <si>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</si>
  <si>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</si>
  <si>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</si>
  <si>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</si>
  <si>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</si>
  <si>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</si>
  <si>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</si>
  <si>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</si>
  <si>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</si>
  <si>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</si>
  <si>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</si>
  <si>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</si>
  <si>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</si>
  <si>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</si>
  <si>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</si>
  <si>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</si>
  <si>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</si>
  <si>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</si>
  <si>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</si>
  <si>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</si>
  <si>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</si>
  <si>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</si>
  <si>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</si>
  <si>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</si>
  <si>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</si>
  <si>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</si>
  <si>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</si>
  <si>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</si>
  <si>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</si>
  <si>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</si>
  <si>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</si>
  <si>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</si>
  <si>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</si>
  <si>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</si>
  <si>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</si>
  <si>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</si>
  <si>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</si>
  <si>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</si>
  <si>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</si>
  <si>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</si>
  <si>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</si>
  <si>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</si>
  <si>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</si>
  <si>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</si>
  <si>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</si>
  <si>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</si>
  <si>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</si>
  <si>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</si>
  <si>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</si>
  <si>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</si>
  <si>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</si>
  <si>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</si>
  <si>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</si>
  <si>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</si>
  <si>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</si>
  <si>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</si>
  <si>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</si>
  <si>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</si>
  <si>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</si>
  <si>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</si>
  <si>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</si>
  <si>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</si>
  <si>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</si>
  <si>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</si>
  <si>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</si>
  <si>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</si>
  <si>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</si>
  <si>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</si>
  <si>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</si>
  <si>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</si>
  <si>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</si>
  <si>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</si>
  <si>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</si>
  <si>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</si>
  <si>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</si>
  <si>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</si>
  <si>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</si>
  <si>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</si>
  <si>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</si>
  <si>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</si>
  <si>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</si>
  <si>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</si>
  <si>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</si>
  <si>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</si>
  <si>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</si>
  <si>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</si>
  <si>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</si>
  <si>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</si>
  <si>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</si>
  <si>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</si>
  <si>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</si>
  <si>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</si>
  <si>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</si>
  <si>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</si>
  <si>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</si>
  <si>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</si>
  <si>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</si>
  <si>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</si>
  <si>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</si>
  <si>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</si>
  <si>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</si>
  <si>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</si>
  <si>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</si>
  <si>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</si>
  <si>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</si>
  <si>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</si>
  <si>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</si>
  <si>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</si>
  <si>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</si>
  <si>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</si>
  <si>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</si>
  <si>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</si>
  <si>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</si>
  <si>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</si>
  <si>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</si>
  <si>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</si>
  <si>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</si>
  <si>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</si>
  <si>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</si>
  <si>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</si>
  <si>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</si>
  <si>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</si>
  <si>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</si>
  <si>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</si>
  <si>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</si>
  <si>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</si>
  <si>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</si>
  <si>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</si>
  <si>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</si>
  <si>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</si>
  <si>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</si>
  <si>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</si>
  <si>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</si>
  <si>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</si>
  <si>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</si>
  <si>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</si>
  <si>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</si>
  <si>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</si>
  <si>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</si>
  <si>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</si>
  <si>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</si>
  <si>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</si>
  <si>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</si>
  <si>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</si>
  <si>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</si>
  <si>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</si>
  <si>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</si>
  <si>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</si>
  <si>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</si>
  <si>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</si>
  <si>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</si>
  <si>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</si>
  <si>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</si>
  <si>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</si>
  <si>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</si>
  <si>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</si>
  <si>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</si>
  <si>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</si>
  <si>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</si>
  <si>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</si>
  <si>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</si>
  <si>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</si>
  <si>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</si>
  <si>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</si>
  <si>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</si>
  <si>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</si>
  <si>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</si>
  <si>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</si>
  <si>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</si>
  <si>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</si>
  <si>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</si>
  <si>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</si>
  <si>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</si>
  <si>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</si>
  <si>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</si>
  <si>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</si>
  <si>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</si>
  <si>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</si>
  <si>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</si>
  <si>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</si>
  <si>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</si>
  <si>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</si>
  <si>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</si>
  <si>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</si>
  <si>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</si>
  <si>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</si>
  <si>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</si>
  <si>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</si>
  <si>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</si>
  <si>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</si>
  <si>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</si>
  <si>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</si>
  <si>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</si>
  <si>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</si>
  <si>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</si>
  <si>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</si>
  <si>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</si>
  <si>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</si>
  <si>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</si>
  <si>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</si>
  <si>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</si>
  <si>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</si>
  <si>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</si>
  <si>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</si>
  <si>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</si>
  <si>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</si>
  <si>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</si>
  <si>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</si>
  <si>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</si>
  <si>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</si>
  <si>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</si>
  <si>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</si>
  <si>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</si>
  <si>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</si>
  <si>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</si>
  <si>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</si>
  <si>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</si>
  <si>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</si>
  <si>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</si>
  <si>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</si>
  <si>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</si>
  <si>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</si>
  <si>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</si>
  <si>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</si>
  <si>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</si>
  <si>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</si>
  <si>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</si>
  <si>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</si>
  <si>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</si>
  <si>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</si>
  <si>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</si>
  <si>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</si>
  <si>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</si>
  <si>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</si>
  <si>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</si>
  <si>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</si>
  <si>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</si>
  <si>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</si>
  <si>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</si>
  <si>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</si>
  <si>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</si>
  <si>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</si>
  <si>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</si>
  <si>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</si>
  <si>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</si>
  <si>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</si>
  <si>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</si>
  <si>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</si>
  <si>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</si>
  <si>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</si>
  <si>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</si>
  <si>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</si>
  <si>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</si>
  <si>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</si>
  <si>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</si>
  <si>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</si>
  <si>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</si>
  <si>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</si>
  <si>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</si>
  <si>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</si>
  <si>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</si>
  <si>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</si>
  <si>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</si>
  <si>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</si>
  <si>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</si>
  <si>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</si>
  <si>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</si>
  <si>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</si>
  <si>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</si>
  <si>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</si>
  <si>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</si>
  <si>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</si>
  <si>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</si>
  <si>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</si>
  <si>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</si>
  <si>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</si>
  <si>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</si>
  <si>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</si>
  <si>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</si>
  <si>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</si>
  <si>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</si>
  <si>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</si>
  <si>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</si>
  <si>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</si>
  <si>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</si>
  <si>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</si>
  <si>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</si>
  <si>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</si>
  <si>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</si>
  <si>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</si>
  <si>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</si>
  <si>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</si>
  <si>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</si>
  <si>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</si>
  <si>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</si>
  <si>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</si>
  <si>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</si>
  <si>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</si>
  <si>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</si>
  <si>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</si>
  <si>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</si>
  <si>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</si>
  <si>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</si>
  <si>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</si>
  <si>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</si>
  <si>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</si>
  <si>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</si>
  <si>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</si>
  <si>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</si>
  <si>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</si>
  <si>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</si>
  <si>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</si>
  <si>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</si>
  <si>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</si>
  <si>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</si>
  <si>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</si>
  <si>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</si>
  <si>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</si>
  <si>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</si>
  <si>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</si>
  <si>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</si>
  <si>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</si>
  <si>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</si>
  <si>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</si>
  <si>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</si>
  <si>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</si>
  <si>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</si>
  <si>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</si>
  <si>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</si>
  <si>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</si>
  <si>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</si>
  <si>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</si>
  <si>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</si>
  <si>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</si>
  <si>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</si>
  <si>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</si>
  <si>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</si>
  <si>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</si>
  <si>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</si>
  <si>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</si>
  <si>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</si>
  <si>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</si>
  <si>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</si>
  <si>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</si>
  <si>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</si>
  <si>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</si>
  <si>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</si>
  <si>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</si>
  <si>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</si>
  <si>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</si>
  <si>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</si>
  <si>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</si>
  <si>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</si>
  <si>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</si>
  <si>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</si>
  <si>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</si>
  <si>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</si>
  <si>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</si>
  <si>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</si>
  <si>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</si>
  <si>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</si>
  <si>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</si>
  <si>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</si>
  <si>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</si>
  <si>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</si>
  <si>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</si>
  <si>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</si>
  <si>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</si>
  <si>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</si>
  <si>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</si>
  <si>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</si>
  <si>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</si>
  <si>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</si>
  <si>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</si>
  <si>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</si>
  <si>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</si>
  <si>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</si>
  <si>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</si>
  <si>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</si>
  <si>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</si>
  <si>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</si>
  <si>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</si>
  <si>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</si>
  <si>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</si>
  <si>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</si>
  <si>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</si>
  <si>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</si>
  <si>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</si>
  <si>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</si>
  <si>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</si>
  <si>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</si>
  <si>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</si>
  <si>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</si>
  <si>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</si>
  <si>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</si>
  <si>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</si>
  <si>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</si>
  <si>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</si>
  <si>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</si>
  <si>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</si>
  <si>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</si>
  <si>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</si>
  <si>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</si>
  <si>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</si>
  <si>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</si>
  <si>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</si>
  <si>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</si>
  <si>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</si>
  <si>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</si>
  <si>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</si>
  <si>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</si>
  <si>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</si>
  <si>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</si>
  <si>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</si>
  <si>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</si>
  <si>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</si>
  <si>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</si>
  <si>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</si>
  <si>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</si>
  <si>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</si>
  <si>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</si>
  <si>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</si>
  <si>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</si>
  <si>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</si>
  <si>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</si>
  <si>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</si>
  <si>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</si>
  <si>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</si>
  <si>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</si>
  <si>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</si>
  <si>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</si>
  <si>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</si>
  <si>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</si>
  <si>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</si>
  <si>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</si>
  <si>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</si>
  <si>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</si>
  <si>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</si>
  <si>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</si>
  <si>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</si>
  <si>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</si>
  <si>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</si>
  <si>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</si>
  <si>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</si>
  <si>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</si>
  <si>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</si>
  <si>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</si>
  <si>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</si>
  <si>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</si>
  <si>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</si>
  <si>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</si>
  <si>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</si>
  <si>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</si>
  <si>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</si>
  <si>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</si>
  <si>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</si>
  <si>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</si>
  <si>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</si>
  <si>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</si>
  <si>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</si>
  <si>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</si>
  <si>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</si>
  <si>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</si>
  <si>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</si>
  <si>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</si>
  <si>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</si>
  <si>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</si>
  <si>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</si>
  <si>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</si>
  <si>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</si>
  <si>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</si>
  <si>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</si>
  <si>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</si>
  <si>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</si>
  <si>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</si>
  <si>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</si>
  <si>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</si>
  <si>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</si>
  <si>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</si>
  <si>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</si>
  <si>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</si>
  <si>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</si>
  <si>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</si>
  <si>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</si>
  <si>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</si>
  <si>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</si>
  <si>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</si>
  <si>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</si>
  <si>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</si>
  <si>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</si>
  <si>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</si>
  <si>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</si>
  <si>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</si>
  <si>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</si>
  <si>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</si>
  <si>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</si>
  <si>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</si>
  <si>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</si>
  <si>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</si>
  <si>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</si>
  <si>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</si>
  <si>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</si>
  <si>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</si>
  <si>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</si>
  <si>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</si>
  <si>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</si>
  <si>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</si>
  <si>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</si>
  <si>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</si>
  <si>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</si>
  <si>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</si>
  <si>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</si>
  <si>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</si>
  <si>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</si>
  <si>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</si>
  <si>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</si>
  <si>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</si>
  <si>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</si>
  <si>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</si>
  <si>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</si>
  <si>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</si>
  <si>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</si>
  <si>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</si>
  <si>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</si>
  <si>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</si>
  <si>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</si>
  <si>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</si>
  <si>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</si>
  <si>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</si>
  <si>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</si>
  <si>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</si>
  <si>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</si>
  <si>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</si>
  <si>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</si>
  <si>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</si>
  <si>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</si>
  <si>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</si>
  <si>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</si>
  <si>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</si>
  <si>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</si>
  <si>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</si>
  <si>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</si>
  <si>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</si>
  <si>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</si>
  <si>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</si>
  <si>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</si>
  <si>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</si>
  <si>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</si>
  <si>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</si>
  <si>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</si>
  <si>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</si>
  <si>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</si>
  <si>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</si>
  <si>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</si>
  <si>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</si>
  <si>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</si>
  <si>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</si>
  <si>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</si>
  <si>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</si>
  <si>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</si>
  <si>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</si>
  <si>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</si>
  <si>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</si>
  <si>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</si>
  <si>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</si>
  <si>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</si>
  <si>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</si>
  <si>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</si>
  <si>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</si>
  <si>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</si>
  <si>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</si>
  <si>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</si>
  <si>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</si>
  <si>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</si>
  <si>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</si>
  <si>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</si>
  <si>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</si>
  <si>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</si>
  <si>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</si>
  <si>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</si>
  <si>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</si>
  <si>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</si>
  <si>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</si>
  <si>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</si>
  <si>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</si>
  <si>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</si>
  <si>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</si>
  <si>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</si>
  <si>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</si>
  <si>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</si>
  <si>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</si>
  <si>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</si>
  <si>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</si>
  <si>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</si>
  <si>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</si>
  <si>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</si>
  <si>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</si>
  <si>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</si>
  <si>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</si>
  <si>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</si>
  <si>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</si>
  <si>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</si>
  <si>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</si>
  <si>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</si>
  <si>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</si>
  <si>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</si>
  <si>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</si>
  <si>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</si>
  <si>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</si>
  <si>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</si>
  <si>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</si>
  <si>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</si>
  <si>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</si>
  <si>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</si>
  <si>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</si>
  <si>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</si>
  <si>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</si>
  <si>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</si>
  <si>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</si>
  <si>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</si>
  <si>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</si>
  <si>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</si>
  <si>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</si>
  <si>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</si>
  <si>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</si>
  <si>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</si>
  <si>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</si>
  <si>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</si>
  <si>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</si>
  <si>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</si>
  <si>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</si>
  <si>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</si>
  <si>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</si>
  <si>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</si>
  <si>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</si>
  <si>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</si>
  <si>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</si>
  <si>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</si>
  <si>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</si>
  <si>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</si>
  <si>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</si>
  <si>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</si>
  <si>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</si>
  <si>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</si>
  <si>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</si>
  <si>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</si>
  <si>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</si>
  <si>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</si>
  <si>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</si>
  <si>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</si>
  <si>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</si>
  <si>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</si>
  <si>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</si>
  <si>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</si>
  <si>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</si>
  <si>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</si>
  <si>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</si>
  <si>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</si>
  <si>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</si>
  <si>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</si>
  <si>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</si>
  <si>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</si>
  <si>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</si>
  <si>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</si>
  <si>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</si>
  <si>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</si>
  <si>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</si>
  <si>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</si>
  <si>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</si>
  <si>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</si>
  <si>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</si>
  <si>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</si>
  <si>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</si>
  <si>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</si>
  <si>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</si>
  <si>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</si>
  <si>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</si>
  <si>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</si>
  <si>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</si>
  <si>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</si>
  <si>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</si>
  <si>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</si>
  <si>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</si>
  <si>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</si>
  <si>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</si>
  <si>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</si>
  <si>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</si>
  <si>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</si>
  <si>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</si>
  <si>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</si>
  <si>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</si>
  <si>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</si>
  <si>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</si>
  <si>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</si>
  <si>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</si>
  <si>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</si>
  <si>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</si>
  <si>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</si>
  <si>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</si>
  <si>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</si>
  <si>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</si>
  <si>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</si>
  <si>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</si>
  <si>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</si>
  <si>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</si>
  <si>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</si>
  <si>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</si>
  <si>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</si>
  <si>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</si>
  <si>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</si>
  <si>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</si>
  <si>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</si>
  <si>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</si>
  <si>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</si>
  <si>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</si>
  <si>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</si>
  <si>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</si>
  <si>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</si>
  <si>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</si>
  <si>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</si>
  <si>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</si>
  <si>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</si>
  <si>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</si>
  <si>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</si>
  <si>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</si>
  <si>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</si>
  <si>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</si>
  <si>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</si>
  <si>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</si>
  <si>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</si>
  <si>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</si>
  <si>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</si>
  <si>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</si>
  <si>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</si>
  <si>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</si>
  <si>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</si>
  <si>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</si>
  <si>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</si>
  <si>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</si>
  <si>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</si>
  <si>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</si>
  <si>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</si>
  <si>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</si>
  <si>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</si>
  <si>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</si>
  <si>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</si>
  <si>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</si>
  <si>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</si>
  <si>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</si>
  <si>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</si>
  <si>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</si>
  <si>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</si>
  <si>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</si>
  <si>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</si>
  <si>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</si>
  <si>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</si>
  <si>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</si>
  <si>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</si>
  <si>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</si>
  <si>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</si>
  <si>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</si>
  <si>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</si>
  <si>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</si>
  <si>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</si>
  <si>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</si>
  <si>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</si>
  <si>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</si>
  <si>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</si>
  <si>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</si>
  <si>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</si>
  <si>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</si>
  <si>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</si>
  <si>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</si>
  <si>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</si>
  <si>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</si>
  <si>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</si>
  <si>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</si>
  <si>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</si>
  <si>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</si>
  <si>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</si>
  <si>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</si>
  <si>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</si>
  <si>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</si>
  <si>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</si>
  <si>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</si>
  <si>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</si>
  <si>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</si>
  <si>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</si>
  <si>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</si>
  <si>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</si>
  <si>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</si>
  <si>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</si>
  <si>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</si>
  <si>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</si>
  <si>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</si>
  <si>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</si>
  <si>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</si>
  <si>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</si>
  <si>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</si>
  <si>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</si>
  <si>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</si>
  <si>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</si>
  <si>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</si>
  <si>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</si>
  <si>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</si>
  <si>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</si>
  <si>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</si>
  <si>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</si>
  <si>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</si>
  <si>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</si>
  <si>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</si>
  <si>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</si>
  <si>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</si>
  <si>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</si>
  <si>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</si>
  <si>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</si>
  <si>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</si>
  <si>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</si>
  <si>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</si>
  <si>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</si>
  <si>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</si>
  <si>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</si>
  <si>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</si>
  <si>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</si>
  <si>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</si>
  <si>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</si>
  <si>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</si>
  <si>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</si>
  <si>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</si>
  <si>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</si>
  <si>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</si>
  <si>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</si>
  <si>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</si>
  <si>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</si>
  <si>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</si>
  <si>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</si>
  <si>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</si>
  <si>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</si>
  <si>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</si>
  <si>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</si>
  <si>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</si>
  <si>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</si>
  <si>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</si>
  <si>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</si>
  <si>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</si>
  <si>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</si>
  <si>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</si>
  <si>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</si>
  <si>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</si>
  <si>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</si>
  <si>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</si>
  <si>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</si>
  <si>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</si>
  <si>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</si>
  <si>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</si>
  <si>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</si>
  <si>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</si>
  <si>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</si>
  <si>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</si>
  <si>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</si>
  <si>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</si>
  <si>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</si>
  <si>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</si>
  <si>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</si>
  <si>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</si>
  <si>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</si>
  <si>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</si>
  <si>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</si>
  <si>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</si>
  <si>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</si>
  <si>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</si>
  <si>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</si>
  <si>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</si>
  <si>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</si>
  <si>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</si>
  <si>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</si>
  <si>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</si>
  <si>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</si>
  <si>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</si>
  <si>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</si>
  <si>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</si>
  <si>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</si>
  <si>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</si>
  <si>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</si>
  <si>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</si>
  <si>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</si>
  <si>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</si>
  <si>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</si>
  <si>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</si>
  <si>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</si>
  <si>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</si>
  <si>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</si>
  <si>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</si>
  <si>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</si>
  <si>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</si>
  <si>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</si>
  <si>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</si>
  <si>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</si>
  <si>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</si>
  <si>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</si>
  <si>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</si>
  <si>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</si>
  <si>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</si>
  <si>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</si>
  <si>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</si>
  <si>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</si>
  <si>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</si>
  <si>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</si>
  <si>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</si>
  <si>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</si>
  <si>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</si>
  <si>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</si>
  <si>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</si>
  <si>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</si>
  <si>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</si>
  <si>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</si>
  <si>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</si>
  <si>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</si>
  <si>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</si>
  <si>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</si>
  <si>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</si>
  <si>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</si>
  <si>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</si>
  <si>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</si>
  <si>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</si>
  <si>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</si>
  <si>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</si>
  <si>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</si>
  <si>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</si>
  <si>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</si>
  <si>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</si>
  <si>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</si>
  <si>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</si>
  <si>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</si>
  <si>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</si>
  <si>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</si>
  <si>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</si>
  <si>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</si>
  <si>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</si>
  <si>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</si>
  <si>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</si>
  <si>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</si>
  <si>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</si>
  <si>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</si>
  <si>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</si>
  <si>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</si>
  <si>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</si>
  <si>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</si>
  <si>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</si>
  <si>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</si>
  <si>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</si>
  <si>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</si>
  <si>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</si>
  <si>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</si>
  <si>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</si>
  <si>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</si>
  <si>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</si>
  <si>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</si>
  <si>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</si>
  <si>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</si>
  <si>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</si>
  <si>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</si>
  <si>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</si>
  <si>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</si>
  <si>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</si>
  <si>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</si>
  <si>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</si>
  <si>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</si>
  <si>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</si>
  <si>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</si>
  <si>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</si>
  <si>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</si>
  <si>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</si>
  <si>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</si>
  <si>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</si>
  <si>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</si>
  <si>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</si>
  <si>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</si>
  <si>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</si>
  <si>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</si>
  <si>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</si>
  <si>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</si>
  <si>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</si>
  <si>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</si>
  <si>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</si>
  <si>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</si>
  <si>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</si>
  <si>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</si>
  <si>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</si>
  <si>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</si>
  <si>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</si>
  <si>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</si>
  <si>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</si>
  <si>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</si>
  <si>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</si>
  <si>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</si>
  <si>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</si>
  <si>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</si>
  <si>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</si>
  <si>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</si>
  <si>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</si>
  <si>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</si>
  <si>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</si>
  <si>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</si>
  <si>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</si>
  <si>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</si>
  <si>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</si>
  <si>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</si>
  <si>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</si>
  <si>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</si>
  <si>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</si>
  <si>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</si>
  <si>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</si>
  <si>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</si>
  <si>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</si>
  <si>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</si>
  <si>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</si>
  <si>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</si>
  <si>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</si>
  <si>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</si>
  <si>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</si>
  <si>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</si>
  <si>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</si>
  <si>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</si>
  <si>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</si>
  <si>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</si>
  <si>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</si>
  <si>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</si>
  <si>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</si>
  <si>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</si>
  <si>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</si>
  <si>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</si>
  <si>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</si>
  <si>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</si>
  <si>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</si>
  <si>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</si>
  <si>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</si>
  <si>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</si>
  <si>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</si>
  <si>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</si>
  <si>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</si>
  <si>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</si>
  <si>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</si>
  <si>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</si>
  <si>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</si>
  <si>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</si>
  <si>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</si>
  <si>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</si>
  <si>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</si>
  <si>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</si>
  <si>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</si>
  <si>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</si>
  <si>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</si>
  <si>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</si>
  <si>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</si>
  <si>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</si>
  <si>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</si>
  <si>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</si>
  <si>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</si>
  <si>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</si>
  <si>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</si>
  <si>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</si>
  <si>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</si>
  <si>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</si>
  <si>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</si>
  <si>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</si>
  <si>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</si>
  <si>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</si>
  <si>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</si>
  <si>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</si>
  <si>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</si>
  <si>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</si>
  <si>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</si>
  <si>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</si>
  <si>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</si>
  <si>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</si>
  <si>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</si>
  <si>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</si>
  <si>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</si>
  <si>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</si>
  <si>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</si>
  <si>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</si>
  <si>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</si>
  <si>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</si>
  <si>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</si>
  <si>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</si>
  <si>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</si>
  <si>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</si>
  <si>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</si>
  <si>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</si>
  <si>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</si>
  <si>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</si>
  <si>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</si>
  <si>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</si>
  <si>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</si>
  <si>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</si>
  <si>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</si>
  <si>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</si>
  <si>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</si>
  <si>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</si>
  <si>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</si>
  <si>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</si>
  <si>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</si>
  <si>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</si>
  <si>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</si>
  <si>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</si>
  <si>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</si>
  <si>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</si>
  <si>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</si>
  <si>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</si>
  <si>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</si>
  <si>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</si>
  <si>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</si>
  <si>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</si>
  <si>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</si>
  <si>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</si>
  <si>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</si>
  <si>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</si>
  <si>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</si>
  <si>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</si>
  <si>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</si>
  <si>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</si>
  <si>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</si>
  <si>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</si>
  <si>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</si>
  <si>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</si>
  <si>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</si>
  <si>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</si>
  <si>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</si>
  <si>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</si>
  <si>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</si>
  <si>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</si>
  <si>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</si>
  <si>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</si>
  <si>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</si>
  <si>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</si>
  <si>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</si>
  <si>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</si>
  <si>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</si>
  <si>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</si>
  <si>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</si>
  <si>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</si>
  <si>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</si>
  <si>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</si>
  <si>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</si>
  <si>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</si>
  <si>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</si>
  <si>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</si>
  <si>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</si>
  <si>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</si>
  <si>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</si>
  <si>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</si>
  <si>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</si>
  <si>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</si>
  <si>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</si>
  <si>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</si>
  <si>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</si>
  <si>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</si>
  <si>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</si>
  <si>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</si>
  <si>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</si>
  <si>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</si>
  <si>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</si>
  <si>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</si>
  <si>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</si>
  <si>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</si>
  <si>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</si>
  <si>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</si>
  <si>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</si>
  <si>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</si>
  <si>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</si>
  <si>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</si>
  <si>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</si>
  <si>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</si>
  <si>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</si>
  <si>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</si>
  <si>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</si>
  <si>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</si>
  <si>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</si>
  <si>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</si>
  <si>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</si>
  <si>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</si>
  <si>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</si>
  <si>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</si>
  <si>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</si>
  <si>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</si>
  <si>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</si>
  <si>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</si>
  <si>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</si>
  <si>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</si>
  <si>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</si>
  <si>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</si>
  <si>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</si>
  <si>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</si>
  <si>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</si>
  <si>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</si>
  <si>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</si>
  <si>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</si>
  <si>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</si>
  <si>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</si>
  <si>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</si>
  <si>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</si>
  <si>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</si>
  <si>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</si>
  <si>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</si>
  <si>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</si>
  <si>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</si>
  <si>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</si>
  <si>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</si>
  <si>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</si>
  <si>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</si>
  <si>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</si>
  <si>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</si>
  <si>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</si>
  <si>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</si>
  <si>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</si>
  <si>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</si>
  <si>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</si>
  <si>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</si>
  <si>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</si>
  <si>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</si>
  <si>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</si>
  <si>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</si>
  <si>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</si>
  <si>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</si>
  <si>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</si>
  <si>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</si>
  <si>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</si>
  <si>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</si>
  <si>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</si>
  <si>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</si>
  <si>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</si>
  <si>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</si>
  <si>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</si>
  <si>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</si>
  <si>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</si>
  <si>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</si>
  <si>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</si>
  <si>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</si>
  <si>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</si>
  <si>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</si>
  <si>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</si>
  <si>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</si>
  <si>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</si>
  <si>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</si>
  <si>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</si>
  <si>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</si>
  <si>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</si>
  <si>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</si>
  <si>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</si>
  <si>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</si>
  <si>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</si>
  <si>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</si>
  <si>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</si>
  <si>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</si>
  <si>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</si>
  <si>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</si>
  <si>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</si>
  <si>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</si>
  <si>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</si>
  <si>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</si>
  <si>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</si>
  <si>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</si>
  <si>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</si>
  <si>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</si>
  <si>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</si>
  <si>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</si>
  <si>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</si>
  <si>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</si>
  <si>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</si>
  <si>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</si>
  <si>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</si>
  <si>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</si>
  <si>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</si>
  <si>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</si>
  <si>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</si>
  <si>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</si>
  <si>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</si>
  <si>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</si>
  <si>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</si>
  <si>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</si>
  <si>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</si>
  <si>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</si>
  <si>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</si>
  <si>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</si>
  <si>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</si>
  <si>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</si>
  <si>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</si>
  <si>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</si>
  <si>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</si>
  <si>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</si>
  <si>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</si>
  <si>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</si>
  <si>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</si>
  <si>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</si>
  <si>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</si>
  <si>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</si>
  <si>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</si>
  <si>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</si>
  <si>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</si>
  <si>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</si>
  <si>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</si>
  <si>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</si>
  <si>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</si>
  <si>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</si>
  <si>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</si>
  <si>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</si>
  <si>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</si>
  <si>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</si>
  <si>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</si>
  <si>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</si>
  <si>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</si>
  <si>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</si>
  <si>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</si>
  <si>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</si>
  <si>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</si>
  <si>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</si>
  <si>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</si>
  <si>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</si>
  <si>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</si>
  <si>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</si>
  <si>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</si>
  <si>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</si>
  <si>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</si>
  <si>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</si>
  <si>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</si>
  <si>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</si>
  <si>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</si>
  <si>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</si>
  <si>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</si>
  <si>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</si>
  <si>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</si>
  <si>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</si>
  <si>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</si>
  <si>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</si>
  <si>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</si>
  <si>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</si>
  <si>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</si>
  <si>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</si>
  <si>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</si>
  <si>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</si>
  <si>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</si>
  <si>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</si>
  <si>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</si>
  <si>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</si>
  <si>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</si>
  <si>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</si>
  <si>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</si>
  <si>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</si>
  <si>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</si>
  <si>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</si>
  <si>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</si>
  <si>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</si>
  <si>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</si>
  <si>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</si>
  <si>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</si>
  <si>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</si>
  <si>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</si>
  <si>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</si>
  <si>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</si>
  <si>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</si>
  <si>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</si>
  <si>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</si>
  <si>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</si>
  <si>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</si>
  <si>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</si>
  <si>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</si>
  <si>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</si>
  <si>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</si>
  <si>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</si>
  <si>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</si>
  <si>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</si>
  <si>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</si>
  <si>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</si>
  <si>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</si>
  <si>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</si>
  <si>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</si>
  <si>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</si>
  <si>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</si>
  <si>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</si>
  <si>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</si>
  <si>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</si>
  <si>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</si>
  <si>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</si>
  <si>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</si>
  <si>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</si>
  <si>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</si>
  <si>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</si>
  <si>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</si>
  <si>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</si>
  <si>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</si>
  <si>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</si>
  <si>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</si>
  <si>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</si>
  <si>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</si>
  <si>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</si>
  <si>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</si>
  <si>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</si>
  <si>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</si>
  <si>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</si>
  <si>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</si>
  <si>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</si>
  <si>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</si>
  <si>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</si>
  <si>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</si>
  <si>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</si>
  <si>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</si>
  <si>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</si>
  <si>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</si>
  <si>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</si>
  <si>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</si>
  <si>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</si>
  <si>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</si>
  <si>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</si>
  <si>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</si>
  <si>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</si>
  <si>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</si>
  <si>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</si>
  <si>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</si>
  <si>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</si>
  <si>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</si>
  <si>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</si>
  <si>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</si>
  <si>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</si>
  <si>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</si>
  <si>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</si>
  <si>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</si>
  <si>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</si>
  <si>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</si>
  <si>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</si>
  <si>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</si>
  <si>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</si>
  <si>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</si>
  <si>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</si>
  <si>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</si>
  <si>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</si>
  <si>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</si>
  <si>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</si>
  <si>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</si>
  <si>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</si>
  <si>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</si>
  <si>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</si>
  <si>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</si>
  <si>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</si>
  <si>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</si>
  <si>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</si>
  <si>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</si>
  <si>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</si>
  <si>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</si>
  <si>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</si>
  <si>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</si>
  <si>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</si>
  <si>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</si>
  <si>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</si>
  <si>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</si>
  <si>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</si>
  <si>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</si>
  <si>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</si>
  <si>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</si>
  <si>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</si>
  <si>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</si>
  <si>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</si>
  <si>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</si>
  <si>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</si>
  <si>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</si>
  <si>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</si>
  <si>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</si>
  <si>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</si>
  <si>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</si>
  <si>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</si>
  <si>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</si>
  <si>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</si>
  <si>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</si>
  <si>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</si>
  <si>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</si>
  <si>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</si>
  <si>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</si>
  <si>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</si>
  <si>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</si>
  <si>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</si>
  <si>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</si>
  <si>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</si>
  <si>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</si>
  <si>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</si>
  <si>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</si>
  <si>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</si>
  <si>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</si>
  <si>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</si>
  <si>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</si>
  <si>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</si>
  <si>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</si>
  <si>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</si>
  <si>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</si>
  <si>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</si>
  <si>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</si>
  <si>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</si>
  <si>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</si>
  <si>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</si>
  <si>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</si>
  <si>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</si>
  <si>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</si>
  <si>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</si>
  <si>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</si>
  <si>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</si>
  <si>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</si>
  <si>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</si>
  <si>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</si>
  <si>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</si>
  <si>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</si>
  <si>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</si>
  <si>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</si>
  <si>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</si>
  <si>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</si>
  <si>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</si>
  <si>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</si>
  <si>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</si>
  <si>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</si>
  <si>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</si>
  <si>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</si>
  <si>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</si>
  <si>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</si>
  <si>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</si>
  <si>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</si>
  <si>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</si>
  <si>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</si>
  <si>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</si>
  <si>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</si>
  <si>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</si>
  <si>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</si>
  <si>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</si>
  <si>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</si>
  <si>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</si>
  <si>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</si>
  <si>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</si>
  <si>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</si>
  <si>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</si>
  <si>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</si>
  <si>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</si>
  <si>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</si>
  <si>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</si>
  <si>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</si>
  <si>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</si>
  <si>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</si>
  <si>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</si>
  <si>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</si>
  <si>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</si>
  <si>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</si>
  <si>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</si>
  <si>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</si>
  <si>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</si>
  <si>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</si>
  <si>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</si>
  <si>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</si>
  <si>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</si>
  <si>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</si>
  <si>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</si>
  <si>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</si>
  <si>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</si>
  <si>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</si>
  <si>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</si>
  <si>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</si>
  <si>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</si>
  <si>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</si>
  <si>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</si>
  <si>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</si>
  <si>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</si>
  <si>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</si>
  <si>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</si>
  <si>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</si>
  <si>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</si>
  <si>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</si>
  <si>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</si>
  <si>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</si>
  <si>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</si>
  <si>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</si>
  <si>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</si>
  <si>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</si>
  <si>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</si>
  <si>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</si>
  <si>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</si>
  <si>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</si>
  <si>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</si>
  <si>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</si>
  <si>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</si>
  <si>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</si>
  <si>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</si>
  <si>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</si>
  <si>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</si>
  <si>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</si>
  <si>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</si>
  <si>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</si>
  <si>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</si>
  <si>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</si>
  <si>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</si>
  <si>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</si>
  <si>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</si>
  <si>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</si>
  <si>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</si>
  <si>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</si>
  <si>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</si>
  <si>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</si>
  <si>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</si>
  <si>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</si>
  <si>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</si>
  <si>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</si>
  <si>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</si>
  <si>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</si>
  <si>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</si>
  <si>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</si>
  <si>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</si>
  <si>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</si>
  <si>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</si>
  <si>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</si>
  <si>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</si>
  <si>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</si>
  <si>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</si>
  <si>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</si>
  <si>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</si>
  <si>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</si>
  <si>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</si>
  <si>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</si>
  <si>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</si>
  <si>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</si>
  <si>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</si>
  <si>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</si>
  <si>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</si>
  <si>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</si>
  <si>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</si>
  <si>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</si>
  <si>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</si>
  <si>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</si>
  <si>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</si>
  <si>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</si>
  <si>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</si>
  <si>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</si>
  <si>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</si>
  <si>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</si>
  <si>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</si>
  <si>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</si>
  <si>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</si>
  <si>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</si>
  <si>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</si>
  <si>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</si>
  <si>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</si>
  <si>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</si>
  <si>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</si>
  <si>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</si>
  <si>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</si>
  <si>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</si>
  <si>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</si>
  <si>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</si>
  <si>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</si>
  <si>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</si>
  <si>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</si>
  <si>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</si>
  <si>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</si>
  <si>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</si>
  <si>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</si>
  <si>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</si>
  <si>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</si>
  <si>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</si>
  <si>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</si>
  <si>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</si>
  <si>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</si>
  <si>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</si>
  <si>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</si>
  <si>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</si>
  <si>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</si>
  <si>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</si>
  <si>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</si>
  <si>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</si>
  <si>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</si>
  <si>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</si>
  <si>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</si>
  <si>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</si>
  <si>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</si>
  <si>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</si>
  <si>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</si>
  <si>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</si>
  <si>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</si>
  <si>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</si>
  <si>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</si>
  <si>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</si>
  <si>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</si>
  <si>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</si>
  <si>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</si>
  <si>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</si>
  <si>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</si>
  <si>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</si>
  <si>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</si>
  <si>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</si>
  <si>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</si>
  <si>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</si>
  <si>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</si>
  <si>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</si>
  <si>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</si>
  <si>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</si>
  <si>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</si>
  <si>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</si>
  <si>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</si>
  <si>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</si>
  <si>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</si>
  <si>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</si>
  <si>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</si>
  <si>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</si>
  <si>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</si>
  <si>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</si>
  <si>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</si>
  <si>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</si>
  <si>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</si>
  <si>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</si>
  <si>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</si>
  <si>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</si>
  <si>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</si>
  <si>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</si>
  <si>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</si>
  <si>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</si>
  <si>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</si>
  <si>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</si>
  <si>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</si>
  <si>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</si>
  <si>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</si>
  <si>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</si>
  <si>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</si>
  <si>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</si>
  <si>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</si>
  <si>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</si>
  <si>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</si>
  <si>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</si>
  <si>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</si>
  <si>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</si>
  <si>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</si>
  <si>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</si>
  <si>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</si>
  <si>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</si>
  <si>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</si>
  <si>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</si>
  <si>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</si>
  <si>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</si>
  <si>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</si>
  <si>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</si>
  <si>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</si>
  <si>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</si>
  <si>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</si>
  <si>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</si>
  <si>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</si>
  <si>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</si>
  <si>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</si>
  <si>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</si>
  <si>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</si>
  <si>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</si>
  <si>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</si>
  <si>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</si>
  <si>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</si>
  <si>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</si>
  <si>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</si>
  <si>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</si>
  <si>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</si>
  <si>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</si>
  <si>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</si>
  <si>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</si>
  <si>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</si>
  <si>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</si>
  <si>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</si>
  <si>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</si>
  <si>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</si>
  <si>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</si>
  <si>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</si>
  <si>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</si>
  <si>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</si>
  <si>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</si>
  <si>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</si>
  <si>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</si>
  <si>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</si>
  <si>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</si>
  <si>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</si>
  <si>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</si>
  <si>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</si>
  <si>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</si>
  <si>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</si>
  <si>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</si>
  <si>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</si>
  <si>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</si>
  <si>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</si>
  <si>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</si>
  <si>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</si>
  <si>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</si>
  <si>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</si>
  <si>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</si>
  <si>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</si>
  <si>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</si>
  <si>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</si>
  <si>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</si>
  <si>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</si>
  <si>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</si>
  <si>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</si>
  <si>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</si>
  <si>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</si>
  <si>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</si>
  <si>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</si>
  <si>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</si>
  <si>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</si>
  <si>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</si>
  <si>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</si>
  <si>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</si>
  <si>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</si>
  <si>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</si>
  <si>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</si>
  <si>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</si>
  <si>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</si>
  <si>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</si>
  <si>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</si>
  <si>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</si>
  <si>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</si>
  <si>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</si>
  <si>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</si>
  <si>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</si>
  <si>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</si>
  <si>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</si>
  <si>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</si>
  <si>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</si>
  <si>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</si>
  <si>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</si>
  <si>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</si>
  <si>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</si>
  <si>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</si>
  <si>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</si>
  <si>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</si>
  <si>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</si>
  <si>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</si>
  <si>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</si>
  <si>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</si>
  <si>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</si>
  <si>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</si>
  <si>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</si>
  <si>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</si>
  <si>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</si>
  <si>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</si>
  <si>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</si>
  <si>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</si>
  <si>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</si>
  <si>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</si>
  <si>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</si>
  <si>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</si>
  <si>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</si>
  <si>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</si>
  <si>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</si>
  <si>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</si>
  <si>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</si>
  <si>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</si>
  <si>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</si>
  <si>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</si>
  <si>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</si>
  <si>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</si>
  <si>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</si>
  <si>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</si>
  <si>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</si>
  <si>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</si>
  <si>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</si>
  <si>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</si>
  <si>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</si>
  <si>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</si>
  <si>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</si>
  <si>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</si>
  <si>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</si>
  <si>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</si>
  <si>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</si>
  <si>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</si>
  <si>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</si>
  <si>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</si>
  <si>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</si>
  <si>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</si>
  <si>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</si>
  <si>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</si>
  <si>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</si>
  <si>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</si>
  <si>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</si>
  <si>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</si>
  <si>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</si>
  <si>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</si>
  <si>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</si>
  <si>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</si>
  <si>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</si>
  <si>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</si>
  <si>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</si>
  <si>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</si>
  <si>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</si>
  <si>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</si>
  <si>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</si>
  <si>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</si>
  <si>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</si>
  <si>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</si>
  <si>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</si>
  <si>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</si>
  <si>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</si>
  <si>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</si>
  <si>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</si>
  <si>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</si>
  <si>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</si>
  <si>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</si>
  <si>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</si>
  <si>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</si>
  <si>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</si>
  <si>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</si>
  <si>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</si>
  <si>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</si>
  <si>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</si>
  <si>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</si>
  <si>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</si>
  <si>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</si>
  <si>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</si>
  <si>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</si>
  <si>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</si>
  <si>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</si>
  <si>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</si>
  <si>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</si>
  <si>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</si>
  <si>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</si>
  <si>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</si>
  <si>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</si>
  <si>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</si>
  <si>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</si>
  <si>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</si>
  <si>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</si>
  <si>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</si>
  <si>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</si>
  <si>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</si>
  <si>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</si>
  <si>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</si>
  <si>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</si>
  <si>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</si>
  <si>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</si>
  <si>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</si>
  <si>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</si>
  <si>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</si>
  <si>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</si>
  <si>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</si>
  <si>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</si>
  <si>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</si>
  <si>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</si>
  <si>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</si>
  <si>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</si>
  <si>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</si>
  <si>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</si>
  <si>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</si>
  <si>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</si>
  <si>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</si>
  <si>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</si>
  <si>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</si>
  <si>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</si>
  <si>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</si>
  <si>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</si>
  <si>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</si>
  <si>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</si>
  <si>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</si>
  <si>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</si>
  <si>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</si>
  <si>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</si>
  <si>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</si>
  <si>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</si>
  <si>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</si>
  <si>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</si>
  <si>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</si>
  <si>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</si>
  <si>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</si>
  <si>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</si>
  <si>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</si>
  <si>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</si>
  <si>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</si>
  <si>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</si>
  <si>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</si>
  <si>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</si>
  <si>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</si>
  <si>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</si>
  <si>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</si>
  <si>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</si>
  <si>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</si>
  <si>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</si>
  <si>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</si>
  <si>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</si>
  <si>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</si>
  <si>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</si>
  <si>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</si>
  <si>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</si>
  <si>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</si>
  <si>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</si>
  <si>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</si>
  <si>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</si>
  <si>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</si>
  <si>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</si>
  <si>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</si>
  <si>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</si>
  <si>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</si>
  <si>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</si>
  <si>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</si>
  <si>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</si>
  <si>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</si>
  <si>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</si>
  <si>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</si>
  <si>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</si>
  <si>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</si>
  <si>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</si>
  <si>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</si>
  <si>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</si>
  <si>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</si>
  <si>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</si>
  <si>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</si>
  <si>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</si>
  <si>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</si>
  <si>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</si>
  <si>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</si>
  <si>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</si>
  <si>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</si>
  <si>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</si>
  <si>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</si>
  <si>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</si>
  <si>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</si>
  <si>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</si>
  <si>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</si>
  <si>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</si>
  <si>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</si>
  <si>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</si>
  <si>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</si>
  <si>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</si>
  <si>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</si>
  <si>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</si>
  <si>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</si>
  <si>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</si>
  <si>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</si>
  <si>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</si>
  <si>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</si>
  <si>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</si>
  <si>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</si>
  <si>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</si>
  <si>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</si>
  <si>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</si>
  <si>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</si>
  <si>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</si>
  <si>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</si>
  <si>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</si>
  <si>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</si>
  <si>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</si>
  <si>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</si>
  <si>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</si>
  <si>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</si>
  <si>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</si>
  <si>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</si>
  <si>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</si>
  <si>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</si>
  <si>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</si>
  <si>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</si>
  <si>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</si>
  <si>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</si>
  <si>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</si>
  <si>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</si>
  <si>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</si>
  <si>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</si>
  <si>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</si>
  <si>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</si>
  <si>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</si>
  <si>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</si>
  <si>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</si>
  <si>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</si>
  <si>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</si>
  <si>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</si>
  <si>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</si>
  <si>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</si>
  <si>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</si>
  <si>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</si>
  <si>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</si>
  <si>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</si>
  <si>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</si>
  <si>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</si>
  <si>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</si>
  <si>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</si>
  <si>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</si>
  <si>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</si>
  <si>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</si>
  <si>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</si>
  <si>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</si>
  <si>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</si>
  <si>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</si>
  <si>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</si>
  <si>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</si>
  <si>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</si>
  <si>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</si>
  <si>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</si>
  <si>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</si>
  <si>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</si>
  <si>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</si>
  <si>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</si>
  <si>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</si>
  <si>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</si>
  <si>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</si>
  <si>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</si>
  <si>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</si>
  <si>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</si>
  <si>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</si>
  <si>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</si>
  <si>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</si>
  <si>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</si>
  <si>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</si>
  <si>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</si>
  <si>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</si>
  <si>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</si>
  <si>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</si>
  <si>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</si>
  <si>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</si>
  <si>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</si>
  <si>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</si>
  <si>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</si>
  <si>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</si>
  <si>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</si>
  <si>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</si>
  <si>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</si>
  <si>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</si>
  <si>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</si>
  <si>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</si>
  <si>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</si>
  <si>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</si>
  <si>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</si>
  <si>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</si>
  <si>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</si>
  <si>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</si>
  <si>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</si>
  <si>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</si>
  <si>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</si>
  <si>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</si>
  <si>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</si>
  <si>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</si>
  <si>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</si>
  <si>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</si>
  <si>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</si>
  <si>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</si>
  <si>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</si>
  <si>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</si>
  <si>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</si>
  <si>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</si>
  <si>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</si>
  <si>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</si>
  <si>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</si>
  <si>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</si>
  <si>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</si>
  <si>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</si>
  <si>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</si>
  <si>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</si>
  <si>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</si>
  <si>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</si>
  <si>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</si>
  <si>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</si>
  <si>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</si>
  <si>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</si>
  <si>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</si>
  <si>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</si>
  <si>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</si>
  <si>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</si>
  <si>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</si>
  <si>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</si>
  <si>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</si>
  <si>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</si>
  <si>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</si>
  <si>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</si>
  <si>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</si>
  <si>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</si>
  <si>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</si>
  <si>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</si>
  <si>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</si>
  <si>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</si>
  <si>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</si>
  <si>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</si>
  <si>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</si>
  <si>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</si>
  <si>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</si>
  <si>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</si>
  <si>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</si>
  <si>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</si>
  <si>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</si>
  <si>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</si>
  <si>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</si>
  <si>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</si>
  <si>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</si>
  <si>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</si>
  <si>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</si>
  <si>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</si>
  <si>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</si>
  <si>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</si>
  <si>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</si>
  <si>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</si>
  <si>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</si>
  <si>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</si>
  <si>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</si>
  <si>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</si>
  <si>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</si>
  <si>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</si>
  <si>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</si>
  <si>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</si>
  <si>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</si>
  <si>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</si>
  <si>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</si>
  <si>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</si>
  <si>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</si>
  <si>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</si>
  <si>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</si>
  <si>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</si>
  <si>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</si>
  <si>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</si>
  <si>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</si>
  <si>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</si>
  <si>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</si>
  <si>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</si>
  <si>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</si>
  <si>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</si>
  <si>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</si>
  <si>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</si>
  <si>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</si>
  <si>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</si>
  <si>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</si>
  <si>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</si>
  <si>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</si>
  <si>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</si>
  <si>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</si>
  <si>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</si>
  <si>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</si>
  <si>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</si>
  <si>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</si>
  <si>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</si>
  <si>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</si>
  <si>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</si>
  <si>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</si>
  <si>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</si>
  <si>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</si>
  <si>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</si>
  <si>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</si>
  <si>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</si>
  <si>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</si>
  <si>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</si>
  <si>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</si>
  <si>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</si>
  <si>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</si>
  <si>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</si>
  <si>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</si>
  <si>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</si>
  <si>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</si>
  <si>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</si>
  <si>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</si>
  <si>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</si>
  <si>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</si>
  <si>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</si>
  <si>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</si>
  <si>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</si>
  <si>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</si>
  <si>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</si>
  <si>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</si>
  <si>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</si>
  <si>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</si>
  <si>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</si>
  <si>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</si>
  <si>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</si>
  <si>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</si>
  <si>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</si>
  <si>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</si>
  <si>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</si>
  <si>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</si>
  <si>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</si>
  <si>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</si>
  <si>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</si>
  <si>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</si>
  <si>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</si>
  <si>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</si>
  <si>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</si>
  <si>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</si>
  <si>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</si>
  <si>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</si>
  <si>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</si>
  <si>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</si>
  <si>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</si>
  <si>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</si>
  <si>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</si>
  <si>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</si>
  <si>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</si>
  <si>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</si>
  <si>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</si>
  <si>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</si>
  <si>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</si>
  <si>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</si>
  <si>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</si>
  <si>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</si>
  <si>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</si>
  <si>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</si>
  <si>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</si>
  <si>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</si>
  <si>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</si>
  <si>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</si>
  <si>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</si>
  <si>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</si>
  <si>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</si>
  <si>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</si>
  <si>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</si>
  <si>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</si>
  <si>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</si>
  <si>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</si>
  <si>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</si>
  <si>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</si>
  <si>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</si>
  <si>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</si>
  <si>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</si>
  <si>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</si>
  <si>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</si>
  <si>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</si>
  <si>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</si>
  <si>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</si>
  <si>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</si>
  <si>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</si>
  <si>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</si>
  <si>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</si>
  <si>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</si>
  <si>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</si>
  <si>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</si>
  <si>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</si>
  <si>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</si>
  <si>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</si>
  <si>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</si>
  <si>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</si>
  <si>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</si>
  <si>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</si>
  <si>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</si>
  <si>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</si>
  <si>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</si>
  <si>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</si>
  <si>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</si>
  <si>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</si>
  <si>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</si>
  <si>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</si>
  <si>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</si>
  <si>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</si>
  <si>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</si>
  <si>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</si>
  <si>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</si>
  <si>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</si>
  <si>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</si>
  <si>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</si>
  <si>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</si>
  <si>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</si>
  <si>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</si>
  <si>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</si>
  <si>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</si>
  <si>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</si>
  <si>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</si>
  <si>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</si>
  <si>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</si>
  <si>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</si>
  <si>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</si>
  <si>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</si>
  <si>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</si>
  <si>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</si>
  <si>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</si>
  <si>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</si>
  <si>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</si>
  <si>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</si>
  <si>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</si>
  <si>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</si>
  <si>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</si>
  <si>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</si>
  <si>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</si>
  <si>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</si>
  <si>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</si>
  <si>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</si>
  <si>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</si>
  <si>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</si>
  <si>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</si>
  <si>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</si>
  <si>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</si>
  <si>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</si>
  <si>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</si>
  <si>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</si>
  <si>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</si>
  <si>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</si>
  <si>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</si>
  <si>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</si>
  <si>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</si>
  <si>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</si>
  <si>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</si>
  <si>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</si>
  <si>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</si>
  <si>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</si>
  <si>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</si>
  <si>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</si>
  <si>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</si>
  <si>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</si>
  <si>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</si>
  <si>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</si>
  <si>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</si>
  <si>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</si>
  <si>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</si>
  <si>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</si>
  <si>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</si>
  <si>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</si>
  <si>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</si>
  <si>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</si>
  <si>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</si>
  <si>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</si>
  <si>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</si>
  <si>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</si>
  <si>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</si>
  <si>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</si>
  <si>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</si>
  <si>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</si>
  <si>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</si>
  <si>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</si>
  <si>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</si>
  <si>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</si>
  <si>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</si>
  <si>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</si>
  <si>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</si>
  <si>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</si>
  <si>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</si>
  <si>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</si>
  <si>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</si>
  <si>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</si>
  <si>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</si>
  <si>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</si>
  <si>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</si>
  <si>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</si>
  <si>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</si>
  <si>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</si>
  <si>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</si>
  <si>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</si>
  <si>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</si>
  <si>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</si>
  <si>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</si>
  <si>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</si>
  <si>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</si>
  <si>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</si>
  <si>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</si>
  <si>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</si>
  <si>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</si>
  <si>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</si>
  <si>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</si>
  <si>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</si>
  <si>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</si>
  <si>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</si>
  <si>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</si>
  <si>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</si>
  <si>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</si>
  <si>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</si>
  <si>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</si>
  <si>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</si>
  <si>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</si>
  <si>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</si>
  <si>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</si>
  <si>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</si>
  <si>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</si>
  <si>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</si>
  <si>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</si>
  <si>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</si>
  <si>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</si>
  <si>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</si>
  <si>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</si>
  <si>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</si>
  <si>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</si>
  <si>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</si>
  <si>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</si>
  <si>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</si>
  <si>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</si>
  <si>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</si>
  <si>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</si>
  <si>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</si>
  <si>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</si>
  <si>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</si>
  <si>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</si>
  <si>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</si>
  <si>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</si>
  <si>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</si>
  <si>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</si>
  <si>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</si>
  <si>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</si>
  <si>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</si>
  <si>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</si>
  <si>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</si>
  <si>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</si>
  <si>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</si>
  <si>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</si>
  <si>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</si>
  <si>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</si>
  <si>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</si>
  <si>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</si>
  <si>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</si>
  <si>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</si>
  <si>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</si>
  <si>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</si>
  <si>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</si>
  <si>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</si>
  <si>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</si>
  <si>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</si>
  <si>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</si>
  <si>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</si>
  <si>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</si>
  <si>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</si>
  <si>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</si>
  <si>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</si>
  <si>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</si>
  <si>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</si>
  <si>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</si>
  <si>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</si>
  <si>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</si>
  <si>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</si>
  <si>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</si>
  <si>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</si>
  <si>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</si>
  <si>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</si>
  <si>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</si>
  <si>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</si>
  <si>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</si>
  <si>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</si>
  <si>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</si>
  <si>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</si>
  <si>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</si>
  <si>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</si>
  <si>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</si>
  <si>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</si>
  <si>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</si>
  <si>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</si>
  <si>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</si>
  <si>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</si>
  <si>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</si>
  <si>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</si>
  <si>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</si>
  <si>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</si>
  <si>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</si>
  <si>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</si>
  <si>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</si>
  <si>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</si>
  <si>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</si>
  <si>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</si>
  <si>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</si>
  <si>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</si>
  <si>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</si>
  <si>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</si>
  <si>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</si>
  <si>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</si>
  <si>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</si>
  <si>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</si>
  <si>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</si>
  <si>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</si>
  <si>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</si>
  <si>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</si>
  <si>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</si>
  <si>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</si>
  <si>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</si>
  <si>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</si>
  <si>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</si>
  <si>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</si>
  <si>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</si>
  <si>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</si>
  <si>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</si>
  <si>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</si>
  <si>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</si>
  <si>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</si>
  <si>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</si>
  <si>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</si>
  <si>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</si>
  <si>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</si>
  <si>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</si>
  <si>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</si>
  <si>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</si>
  <si>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</si>
  <si>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</si>
  <si>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</si>
  <si>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</si>
  <si>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</si>
  <si>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</si>
  <si>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</si>
  <si>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</si>
  <si>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</si>
  <si>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</si>
  <si>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</si>
  <si>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</si>
  <si>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</si>
  <si>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</si>
  <si>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</si>
  <si>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</si>
  <si>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</si>
  <si>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</si>
  <si>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</si>
  <si>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</si>
  <si>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</si>
  <si>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</si>
  <si>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</si>
  <si>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</si>
  <si>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</si>
  <si>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</si>
  <si>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</si>
  <si>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</si>
  <si>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</si>
  <si>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</si>
  <si>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</si>
  <si>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</si>
  <si>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</si>
  <si>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</si>
  <si>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</si>
  <si>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</si>
  <si>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</si>
  <si>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</si>
  <si>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</si>
  <si>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</si>
  <si>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</si>
  <si>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</si>
  <si>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</si>
  <si>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</si>
  <si>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</si>
  <si>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</si>
  <si>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</si>
  <si>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</si>
  <si>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</si>
  <si>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</si>
  <si>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</si>
  <si>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</si>
  <si>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</si>
  <si>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</si>
  <si>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</si>
  <si>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</si>
  <si>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</si>
  <si>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</si>
  <si>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</si>
  <si>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</si>
  <si>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</si>
  <si>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</si>
  <si>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</si>
  <si>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</si>
  <si>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</si>
  <si>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</si>
  <si>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</si>
  <si>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</si>
  <si>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</si>
  <si>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</si>
  <si>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</si>
  <si>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</si>
  <si>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</si>
  <si>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</si>
  <si>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</si>
  <si>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</si>
  <si>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</si>
  <si>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</si>
  <si>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</si>
  <si>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</si>
  <si>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</si>
  <si>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</si>
  <si>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</si>
  <si>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</si>
  <si>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</si>
  <si>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</si>
  <si>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</si>
  <si>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</si>
  <si>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</si>
  <si>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</si>
  <si>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</si>
  <si>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</si>
  <si>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</si>
  <si>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</si>
  <si>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</si>
  <si>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</si>
  <si>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</si>
  <si>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</si>
  <si>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</si>
  <si>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</si>
  <si>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</si>
  <si>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</si>
  <si>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</si>
  <si>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</si>
  <si>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</si>
  <si>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</si>
  <si>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</si>
  <si>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</si>
  <si>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</si>
  <si>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</si>
  <si>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</si>
  <si>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</si>
  <si>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</si>
  <si>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</si>
  <si>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</si>
  <si>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</si>
  <si>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</si>
  <si>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</si>
  <si>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</si>
  <si>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</si>
  <si>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</si>
  <si>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</si>
  <si>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</si>
  <si>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</si>
  <si>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</si>
  <si>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</si>
  <si>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</si>
  <si>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</si>
  <si>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</si>
  <si>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</si>
  <si>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</si>
  <si>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</si>
  <si>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</si>
  <si>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</si>
  <si>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</si>
  <si>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</si>
  <si>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</si>
  <si>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</si>
  <si>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</si>
  <si>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</si>
  <si>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</si>
  <si>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</si>
  <si>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</si>
  <si>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</si>
  <si>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</si>
  <si>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</si>
  <si>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</si>
  <si>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</si>
  <si>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</si>
  <si>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</si>
  <si>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</si>
  <si>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</si>
  <si>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</si>
  <si>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</si>
  <si>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</si>
  <si>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</si>
  <si>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</si>
  <si>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</si>
  <si>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</si>
  <si>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</si>
  <si>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</si>
  <si>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</si>
  <si>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</si>
  <si>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</si>
  <si>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</si>
  <si>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</si>
  <si>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</si>
  <si>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</si>
  <si>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</si>
  <si>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</si>
  <si>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</si>
  <si>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</si>
  <si>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</si>
  <si>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</si>
  <si>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</si>
  <si>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</si>
  <si>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</si>
  <si>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</si>
  <si>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</si>
  <si>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</si>
  <si>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</si>
  <si>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</si>
  <si>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</si>
  <si>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</si>
  <si>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</si>
  <si>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</si>
  <si>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</si>
  <si>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</si>
  <si>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</si>
  <si>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</si>
  <si>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</si>
  <si>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</si>
  <si>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</si>
  <si>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</si>
  <si>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</si>
  <si>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</si>
  <si>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</si>
  <si>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</si>
  <si>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</si>
  <si>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</si>
  <si>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</si>
  <si>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</si>
  <si>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</si>
  <si>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</si>
  <si>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</si>
  <si>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</si>
  <si>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</si>
  <si>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</si>
  <si>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</si>
  <si>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</si>
  <si>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</si>
  <si>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</si>
  <si>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</si>
  <si>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</si>
  <si>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</si>
  <si>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</si>
  <si>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</si>
  <si>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</si>
  <si>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</si>
  <si>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</si>
  <si>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</si>
  <si>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</si>
  <si>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</si>
  <si>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</si>
  <si>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</si>
  <si>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</si>
  <si>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</si>
  <si>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</si>
  <si>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</si>
  <si>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</si>
  <si>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</si>
  <si>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</si>
  <si>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</si>
  <si>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</si>
  <si>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</si>
  <si>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</si>
  <si>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</si>
  <si>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</si>
  <si>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</si>
  <si>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</si>
  <si>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</si>
  <si>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</si>
  <si>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</si>
  <si>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</si>
  <si>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</si>
  <si>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</si>
  <si>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</si>
  <si>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</si>
  <si>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</si>
  <si>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</si>
  <si>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</si>
  <si>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</si>
  <si>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</si>
  <si>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</si>
  <si>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</si>
  <si>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</si>
  <si>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</si>
  <si>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</si>
  <si>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</si>
  <si>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</si>
  <si>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</si>
  <si>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</si>
  <si>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</si>
  <si>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</si>
  <si>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</si>
  <si>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</si>
  <si>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</si>
  <si>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</si>
  <si>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</si>
  <si>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</si>
  <si>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</si>
  <si>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</si>
  <si>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</si>
  <si>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</si>
  <si>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</si>
  <si>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</si>
  <si>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</si>
  <si>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</si>
  <si>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</si>
  <si>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</si>
  <si>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</si>
  <si>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</si>
  <si>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</si>
  <si>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</si>
  <si>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</si>
  <si>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</si>
  <si>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</si>
  <si>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</si>
  <si>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</si>
  <si>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</si>
  <si>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</si>
  <si>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</si>
  <si>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</si>
  <si>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</si>
  <si>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</si>
  <si>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</si>
  <si>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</si>
  <si>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</si>
  <si>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</si>
  <si>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</si>
  <si>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</si>
  <si>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</si>
  <si>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</si>
  <si>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</si>
  <si>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</si>
  <si>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</si>
  <si>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</si>
  <si>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</si>
  <si>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</si>
  <si>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</si>
  <si>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</si>
  <si>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</si>
  <si>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</si>
  <si>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</si>
  <si>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</si>
  <si>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</si>
  <si>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</si>
  <si>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</si>
  <si>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</si>
  <si>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</si>
  <si>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</si>
  <si>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</si>
  <si>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</si>
  <si>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</si>
  <si>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</si>
  <si>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</si>
  <si>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</si>
  <si>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</si>
  <si>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</si>
  <si>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</si>
  <si>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</si>
  <si>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</si>
  <si>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</si>
  <si>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</si>
  <si>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</si>
  <si>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</si>
  <si>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</si>
  <si>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</si>
  <si>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</si>
  <si>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</si>
  <si>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</si>
  <si>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</si>
  <si>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</si>
  <si>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</si>
  <si>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</si>
  <si>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</si>
  <si>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</si>
  <si>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</si>
  <si>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</si>
  <si>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</si>
  <si>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</si>
  <si>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</si>
  <si>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</si>
  <si>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</si>
  <si>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</si>
  <si>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</si>
  <si>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</si>
  <si>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</si>
  <si>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</si>
  <si>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</si>
  <si>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</si>
  <si>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</si>
  <si>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</si>
  <si>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</si>
  <si>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</si>
  <si>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</si>
  <si>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</si>
  <si>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</si>
  <si>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</si>
  <si>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</si>
  <si>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</si>
  <si>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</si>
  <si>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</si>
  <si>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</si>
  <si>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</si>
  <si>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</si>
  <si>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</si>
  <si>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</si>
  <si>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</si>
  <si>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</si>
  <si>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</si>
  <si>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</si>
  <si>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</si>
  <si>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</si>
  <si>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</si>
  <si>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</si>
  <si>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</si>
  <si>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</si>
  <si>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</si>
  <si>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</si>
  <si>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</si>
  <si>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</si>
  <si>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</si>
  <si>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</si>
  <si>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</si>
  <si>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</si>
  <si>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</si>
  <si>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</si>
  <si>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</si>
  <si>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</si>
  <si>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</si>
  <si>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</si>
  <si>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</si>
  <si>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</si>
  <si>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</si>
  <si>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</si>
  <si>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</si>
  <si>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</si>
  <si>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</si>
  <si>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</si>
  <si>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</si>
  <si>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</si>
  <si>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</si>
  <si>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</si>
  <si>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</si>
  <si>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</si>
  <si>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</si>
  <si>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</si>
  <si>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</si>
  <si>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</si>
  <si>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</si>
  <si>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</si>
  <si>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</si>
  <si>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</si>
  <si>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</si>
  <si>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</si>
  <si>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</si>
  <si>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</si>
  <si>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</si>
  <si>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</si>
  <si>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</si>
  <si>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</si>
  <si>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</si>
  <si>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</si>
  <si>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</si>
  <si>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</si>
  <si>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</si>
  <si>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</si>
  <si>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</si>
  <si>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</si>
  <si>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</si>
  <si>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</si>
  <si>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</si>
  <si>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</si>
  <si>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</si>
  <si>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</si>
  <si>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</si>
  <si>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</si>
  <si>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</si>
  <si>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</si>
  <si>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</si>
  <si>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</si>
  <si>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</si>
  <si>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</si>
  <si>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</si>
  <si>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</si>
  <si>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</si>
  <si>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</si>
  <si>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</si>
  <si>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</si>
  <si>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</si>
  <si>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</si>
  <si>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</si>
  <si>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</si>
  <si>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</si>
  <si>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</si>
  <si>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</si>
  <si>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</si>
  <si>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</si>
  <si>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</si>
  <si>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</si>
  <si>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</si>
  <si>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</si>
  <si>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</si>
  <si>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</si>
  <si>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</si>
  <si>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</si>
  <si>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</si>
  <si>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</si>
  <si>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</si>
  <si>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</si>
  <si>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</si>
  <si>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</si>
  <si>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</si>
  <si>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</si>
  <si>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</si>
  <si>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</si>
  <si>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</si>
  <si>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</si>
  <si>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</si>
  <si>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</si>
  <si>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</si>
  <si>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</si>
  <si>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</si>
  <si>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</si>
  <si>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</si>
  <si>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</si>
  <si>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</si>
  <si>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</si>
  <si>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</si>
  <si>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</si>
  <si>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</si>
  <si>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</si>
  <si>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</si>
  <si>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</si>
  <si>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</si>
  <si>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</si>
  <si>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</si>
  <si>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</si>
  <si>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</si>
  <si>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</si>
  <si>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</si>
  <si>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</si>
  <si>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</si>
  <si>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</si>
  <si>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</si>
  <si>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</si>
  <si>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</si>
  <si>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</si>
  <si>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</si>
  <si>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</si>
  <si>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</si>
  <si>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</si>
  <si>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</si>
  <si>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</si>
  <si>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</si>
  <si>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</si>
  <si>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</si>
  <si>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</si>
  <si>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</si>
  <si>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</si>
  <si>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</si>
  <si>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</si>
  <si>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</si>
  <si>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</si>
  <si>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</si>
  <si>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</si>
  <si>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</si>
  <si>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</si>
  <si>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</si>
  <si>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</si>
  <si>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</si>
  <si>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</si>
  <si>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</si>
  <si>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</si>
  <si>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</si>
  <si>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</si>
  <si>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</si>
  <si>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</si>
  <si>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</si>
  <si>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</si>
  <si>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</si>
  <si>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</si>
  <si>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</si>
  <si>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</si>
  <si>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</si>
  <si>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</si>
  <si>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</si>
  <si>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</si>
  <si>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</si>
  <si>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</si>
  <si>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</si>
  <si>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</si>
  <si>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</si>
  <si>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</si>
  <si>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</si>
  <si>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</si>
  <si>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</si>
  <si>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</si>
  <si>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</si>
  <si>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</si>
  <si>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</si>
  <si>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</si>
  <si>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</si>
  <si>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</si>
  <si>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</si>
  <si>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</si>
  <si>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</si>
  <si>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</si>
  <si>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</si>
  <si>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</si>
  <si>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</si>
  <si>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</si>
  <si>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</si>
  <si>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</si>
  <si>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</si>
  <si>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</si>
  <si>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</si>
  <si>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</si>
  <si>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</si>
  <si>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</si>
  <si>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</si>
  <si>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</si>
  <si>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</si>
  <si>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</si>
  <si>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</si>
  <si>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</si>
  <si>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</si>
  <si>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</si>
  <si>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</si>
  <si>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</si>
  <si>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</si>
  <si>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</si>
  <si>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</si>
  <si>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</si>
  <si>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</si>
  <si>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</si>
  <si>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</si>
  <si>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</si>
  <si>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</si>
  <si>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</si>
  <si>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</si>
  <si>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</si>
  <si>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</si>
  <si>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</si>
  <si>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</si>
  <si>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</si>
  <si>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</si>
  <si>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</si>
  <si>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</si>
  <si>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</si>
  <si>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</si>
  <si>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</si>
  <si>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</si>
  <si>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</si>
  <si>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</si>
  <si>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</si>
  <si>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</si>
  <si>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</si>
  <si>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</si>
  <si>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</si>
  <si>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</si>
  <si>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</si>
  <si>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</si>
  <si>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</si>
  <si>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</si>
  <si>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</si>
  <si>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</si>
  <si>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</si>
  <si>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</si>
  <si>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</si>
  <si>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</si>
  <si>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</si>
  <si>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</si>
  <si>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</si>
  <si>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</si>
  <si>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</si>
  <si>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</si>
  <si>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</si>
  <si>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</si>
  <si>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</si>
  <si>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</si>
  <si>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</si>
  <si>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</si>
  <si>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</si>
  <si>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</si>
  <si>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</si>
  <si>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</si>
  <si>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</si>
  <si>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</si>
  <si>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</si>
  <si>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</si>
  <si>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</si>
  <si>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</si>
  <si>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</si>
  <si>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</si>
  <si>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</si>
  <si>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</si>
  <si>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</si>
  <si>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</si>
  <si>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</si>
  <si>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</si>
  <si>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</si>
  <si>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</si>
  <si>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</si>
  <si>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</si>
  <si>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</si>
  <si>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</si>
  <si>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</si>
  <si>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</si>
  <si>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</si>
  <si>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</si>
  <si>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</si>
  <si>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</si>
  <si>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</si>
  <si>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</si>
  <si>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</si>
  <si>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</si>
  <si>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</si>
  <si>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</si>
  <si>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</si>
  <si>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</si>
  <si>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</si>
  <si>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</si>
  <si>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</si>
  <si>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</si>
  <si>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</si>
  <si>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</si>
  <si>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</si>
  <si>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</si>
  <si>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</si>
  <si>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</si>
  <si>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</si>
  <si>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</si>
  <si>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</si>
  <si>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</si>
  <si>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</si>
  <si>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</si>
  <si>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</si>
  <si>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</si>
  <si>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</si>
  <si>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</si>
  <si>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</si>
  <si>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</si>
  <si>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</si>
  <si>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</si>
  <si>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</si>
  <si>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</si>
  <si>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</si>
  <si>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</si>
  <si>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</si>
  <si>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</si>
  <si>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</si>
  <si>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</si>
  <si>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</si>
  <si>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</si>
  <si>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</si>
  <si>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</si>
  <si>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</si>
  <si>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</si>
  <si>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</si>
  <si>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</si>
  <si>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</si>
  <si>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</si>
  <si>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</si>
  <si>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</si>
  <si>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</si>
  <si>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</si>
  <si>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</si>
  <si>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</si>
  <si>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</si>
  <si>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</si>
  <si>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</si>
  <si>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</si>
  <si>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</si>
  <si>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</si>
  <si>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</si>
  <si>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</si>
  <si>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</si>
  <si>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</si>
  <si>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</si>
  <si>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</si>
  <si>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</si>
  <si>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</si>
  <si>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</si>
  <si>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</si>
  <si>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</si>
  <si>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</si>
  <si>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</si>
  <si>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</si>
  <si>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</si>
  <si>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</si>
  <si>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</si>
  <si>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</si>
  <si>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</si>
  <si>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</si>
  <si>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</si>
  <si>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</si>
  <si>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</si>
  <si>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</si>
  <si>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</si>
  <si>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</si>
  <si>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</si>
  <si>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</si>
  <si>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</si>
  <si>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</si>
  <si>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</si>
  <si>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</si>
  <si>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</si>
  <si>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</si>
  <si>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</si>
  <si>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</si>
  <si>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</si>
  <si>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</si>
  <si>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</si>
  <si>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</si>
  <si>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</si>
  <si>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</si>
  <si>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</si>
  <si>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</si>
  <si>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</si>
  <si>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</si>
  <si>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</si>
  <si>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</si>
  <si>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</si>
  <si>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</si>
  <si>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</si>
  <si>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</si>
  <si>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</si>
  <si>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</si>
  <si>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</si>
  <si>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</si>
  <si>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</si>
  <si>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</si>
  <si>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</si>
  <si>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</si>
  <si>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</si>
  <si>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</si>
  <si>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</si>
  <si>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</si>
  <si>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</si>
  <si>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</si>
  <si>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</si>
  <si>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</si>
  <si>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</si>
  <si>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</si>
  <si>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</si>
  <si>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</si>
  <si>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</si>
  <si>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</si>
  <si>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</si>
  <si>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</si>
  <si>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</si>
  <si>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</si>
  <si>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</si>
  <si>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</si>
  <si>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</si>
  <si>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</si>
  <si>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</si>
  <si>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</si>
  <si>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</si>
  <si>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</si>
  <si>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</si>
  <si>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</si>
  <si>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</si>
  <si>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</si>
  <si>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</si>
  <si>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</si>
  <si>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</si>
  <si>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</si>
  <si>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</si>
  <si>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</si>
  <si>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</si>
  <si>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</si>
  <si>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</si>
  <si>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</si>
  <si>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</si>
  <si>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</si>
  <si>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</si>
  <si>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</si>
  <si>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</si>
  <si>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</si>
  <si>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</si>
  <si>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</si>
  <si>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</si>
  <si>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</si>
  <si>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</si>
  <si>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</si>
  <si>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</si>
  <si>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</si>
  <si>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</si>
  <si>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</si>
  <si>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</si>
  <si>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</si>
  <si>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</si>
  <si>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</si>
  <si>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</si>
  <si>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</si>
  <si>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</si>
  <si>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</si>
  <si>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</si>
  <si>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</si>
  <si>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</si>
  <si>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</si>
  <si>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</si>
  <si>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</si>
  <si>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</si>
  <si>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</si>
  <si>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</si>
  <si>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</si>
  <si>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</si>
  <si>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</si>
  <si>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</si>
  <si>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</si>
  <si>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</si>
  <si>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</si>
  <si>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</si>
  <si>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</si>
  <si>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</si>
  <si>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</si>
  <si>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</si>
  <si>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</si>
  <si>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</si>
  <si>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</si>
  <si>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</si>
  <si>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</si>
  <si>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</si>
  <si>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</si>
  <si>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</si>
  <si>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</si>
  <si>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</si>
  <si>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</si>
  <si>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</si>
  <si>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</si>
  <si>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</si>
  <si>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</si>
  <si>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</si>
  <si>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</si>
  <si>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</si>
  <si>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</si>
  <si>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</si>
  <si>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</si>
  <si>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</si>
  <si>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</si>
  <si>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</si>
  <si>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</si>
  <si>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</si>
  <si>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</si>
  <si>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</si>
  <si>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</si>
  <si>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</si>
  <si>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</si>
  <si>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</si>
  <si>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</si>
  <si>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</si>
  <si>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</si>
  <si>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</si>
  <si>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</si>
  <si>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</si>
  <si>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</si>
  <si>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</si>
  <si>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</si>
  <si>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</si>
  <si>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</si>
  <si>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</si>
  <si>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</si>
  <si>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</si>
  <si>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</si>
  <si>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</si>
  <si>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</si>
  <si>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</si>
  <si>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</si>
  <si>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</si>
  <si>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</si>
  <si>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</si>
  <si>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</si>
  <si>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</si>
  <si>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</si>
  <si>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</si>
  <si>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</si>
  <si>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</si>
  <si>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</si>
  <si>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</si>
  <si>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</si>
  <si>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</si>
  <si>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</si>
  <si>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</si>
  <si>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</si>
  <si>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</si>
  <si>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</si>
  <si>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</si>
  <si>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</si>
  <si>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</si>
  <si>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</si>
  <si>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</si>
  <si>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</si>
  <si>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</si>
  <si>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</si>
  <si>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</si>
  <si>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</si>
  <si>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</si>
  <si>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</si>
  <si>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</si>
  <si>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</si>
  <si>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</si>
  <si>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</si>
  <si>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</si>
  <si>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</si>
  <si>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</si>
  <si>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</si>
  <si>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</si>
  <si>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</si>
  <si>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</si>
  <si>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</si>
  <si>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</si>
  <si>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</si>
  <si>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</si>
  <si>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</si>
  <si>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</si>
  <si>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</si>
  <si>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</si>
  <si>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</si>
  <si>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</si>
  <si>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</si>
  <si>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</si>
  <si>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</si>
  <si>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</si>
  <si>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</si>
  <si>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</si>
  <si>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</si>
  <si>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</si>
  <si>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</si>
  <si>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</si>
  <si>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</si>
  <si>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</si>
  <si>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</si>
  <si>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</si>
  <si>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</si>
  <si>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</si>
  <si>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</si>
  <si>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</si>
  <si>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</si>
  <si>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</si>
  <si>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</si>
  <si>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</si>
  <si>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</si>
  <si>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</si>
  <si>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</si>
  <si>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</si>
  <si>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</si>
  <si>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</si>
  <si>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</si>
  <si>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</si>
  <si>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</si>
  <si>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</si>
  <si>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</si>
  <si>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</si>
  <si>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</si>
  <si>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</si>
  <si>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</si>
  <si>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</si>
  <si>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</si>
  <si>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</si>
  <si>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</si>
  <si>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</si>
  <si>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</si>
  <si>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</si>
  <si>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</si>
  <si>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</si>
  <si>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</si>
  <si>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</si>
  <si>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</si>
  <si>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</si>
  <si>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</si>
  <si>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</si>
  <si>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</si>
  <si>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</si>
  <si>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</si>
  <si>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</si>
  <si>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</si>
  <si>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</si>
  <si>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</si>
  <si>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</si>
  <si>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</si>
  <si>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</si>
  <si>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</si>
  <si>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</si>
  <si>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</si>
  <si>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</si>
  <si>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</si>
  <si>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</si>
  <si>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</si>
  <si>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</si>
  <si>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</si>
  <si>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</si>
  <si>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</si>
  <si>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</si>
  <si>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</si>
  <si>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</si>
  <si>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</si>
  <si>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</si>
  <si>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</si>
  <si>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</si>
  <si>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</si>
  <si>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</si>
  <si>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</si>
  <si>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</si>
  <si>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</si>
  <si>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</si>
  <si>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</si>
  <si>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</si>
  <si>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</si>
  <si>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</si>
  <si>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</si>
  <si>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</si>
  <si>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</si>
  <si>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</si>
  <si>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</si>
  <si>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</si>
  <si>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</si>
  <si>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</si>
  <si>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</si>
  <si>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</si>
  <si>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</si>
  <si>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</si>
  <si>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</si>
  <si>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</si>
  <si>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</si>
  <si>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</si>
  <si>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</si>
  <si>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</si>
  <si>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</si>
  <si>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</si>
  <si>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</si>
  <si>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</si>
  <si>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</si>
  <si>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</si>
  <si>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</si>
  <si>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</si>
  <si>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</si>
  <si>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</si>
  <si>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</si>
  <si>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</si>
  <si>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</si>
  <si>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</si>
  <si>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</si>
  <si>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</si>
  <si>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</si>
  <si>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</si>
  <si>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</si>
  <si>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</si>
  <si>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</si>
  <si>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</si>
  <si>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</si>
  <si>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</si>
  <si>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</si>
  <si>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</si>
  <si>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</si>
  <si>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</si>
  <si>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</si>
  <si>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</si>
  <si>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</si>
  <si>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</si>
  <si>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</si>
  <si>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</si>
  <si>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</si>
  <si>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</si>
  <si>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</si>
  <si>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</si>
  <si>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</si>
  <si>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</si>
  <si>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</si>
  <si>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</si>
  <si>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</si>
  <si>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</si>
  <si>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</si>
  <si>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</si>
  <si>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</si>
  <si>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</si>
  <si>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</si>
  <si>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</si>
  <si>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</si>
  <si>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</si>
  <si>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</si>
  <si>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</si>
  <si>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</si>
  <si>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</si>
  <si>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</si>
  <si>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</si>
  <si>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</si>
  <si>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</si>
  <si>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</si>
  <si>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</si>
  <si>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</si>
  <si>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</si>
  <si>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</si>
  <si>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</si>
  <si>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</si>
  <si>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</si>
  <si>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</si>
  <si>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</si>
  <si>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</si>
  <si>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</si>
  <si>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</si>
  <si>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</si>
  <si>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</si>
  <si>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</si>
  <si>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</si>
  <si>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</si>
  <si>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</si>
  <si>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</si>
  <si>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</si>
  <si>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</si>
  <si>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</si>
  <si>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</si>
  <si>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</si>
  <si>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</si>
  <si>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</si>
  <si>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</si>
  <si>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</si>
  <si>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</si>
  <si>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</si>
  <si>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</si>
  <si>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</si>
  <si>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</si>
  <si>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</si>
  <si>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</si>
  <si>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</si>
  <si>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</si>
  <si>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</si>
  <si>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</si>
  <si>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</si>
  <si>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</si>
  <si>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</si>
  <si>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</si>
  <si>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</si>
  <si>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</si>
  <si>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</si>
  <si>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</si>
  <si>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</si>
  <si>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</si>
  <si>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</si>
  <si>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</si>
  <si>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</si>
  <si>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</si>
  <si>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</si>
  <si>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</si>
  <si>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</si>
  <si>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</si>
  <si>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</si>
  <si>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</si>
  <si>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</si>
  <si>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</si>
  <si>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</si>
  <si>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</si>
  <si>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</si>
  <si>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</si>
  <si>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</si>
  <si>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</si>
  <si>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</si>
  <si>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</si>
  <si>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</si>
  <si>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</si>
  <si>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</si>
  <si>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</si>
  <si>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</si>
  <si>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</si>
  <si>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</si>
  <si>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</si>
  <si>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</si>
  <si>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</si>
  <si>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</si>
  <si>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</si>
  <si>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</si>
  <si>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</si>
  <si>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</si>
  <si>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</si>
  <si>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</si>
  <si>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</si>
  <si>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</si>
  <si>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</si>
  <si>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</si>
  <si>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</si>
  <si>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</si>
  <si>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</si>
  <si>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</si>
  <si>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</si>
  <si>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</si>
  <si>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</si>
  <si>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</si>
  <si>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</si>
  <si>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</si>
  <si>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</si>
  <si>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</si>
  <si>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</si>
  <si>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</si>
  <si>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</si>
  <si>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</si>
  <si>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</si>
  <si>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</si>
  <si>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</si>
  <si>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</si>
  <si>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</si>
  <si>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</si>
  <si>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</si>
  <si>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</si>
  <si>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</si>
  <si>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</si>
  <si>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</si>
  <si>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</si>
  <si>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</si>
  <si>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</si>
  <si>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</si>
  <si>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</si>
  <si>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</si>
  <si>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</si>
  <si>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</si>
  <si>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</si>
  <si>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</si>
  <si>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</si>
  <si>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</si>
  <si>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</si>
  <si>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</si>
  <si>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</si>
  <si>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</si>
  <si>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</si>
  <si>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</si>
  <si>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</si>
  <si>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</si>
  <si>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</si>
  <si>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</si>
  <si>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</si>
  <si>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</si>
  <si>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</si>
  <si>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</si>
  <si>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</si>
  <si>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</si>
  <si>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</si>
  <si>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</si>
  <si>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</si>
  <si>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</si>
  <si>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</si>
  <si>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</si>
  <si>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</si>
  <si>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</si>
  <si>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</si>
  <si>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</si>
  <si>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</si>
  <si>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</si>
  <si>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</si>
  <si>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</si>
  <si>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</si>
  <si>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</si>
  <si>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</si>
  <si>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</si>
  <si>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</si>
  <si>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</si>
  <si>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</si>
  <si>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</si>
  <si>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</si>
  <si>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</si>
  <si>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</si>
  <si>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</si>
  <si>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</si>
  <si>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</si>
  <si>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</si>
  <si>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</si>
  <si>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</si>
  <si>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</si>
  <si>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</si>
  <si>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</si>
  <si>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</si>
  <si>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</si>
  <si>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</si>
  <si>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</si>
  <si>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</si>
  <si>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</si>
  <si>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</si>
  <si>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</si>
  <si>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</si>
  <si>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</si>
  <si>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</si>
  <si>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</si>
  <si>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</si>
  <si>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</si>
  <si>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</si>
  <si>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</si>
  <si>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</si>
  <si>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</si>
  <si>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</si>
  <si>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</si>
  <si>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</si>
  <si>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</si>
  <si>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</si>
  <si>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</si>
  <si>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</si>
  <si>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</si>
  <si>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</si>
  <si>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</si>
  <si>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</si>
  <si>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</si>
  <si>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</si>
  <si>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</si>
  <si>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</si>
  <si>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</si>
  <si>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</si>
  <si>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</si>
  <si>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</si>
  <si>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</si>
  <si>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</si>
  <si>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</si>
  <si>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</si>
  <si>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</si>
  <si>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</si>
  <si>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</si>
  <si>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</si>
  <si>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</si>
  <si>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</si>
  <si>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</si>
  <si>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</si>
  <si>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</si>
  <si>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</si>
  <si>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</si>
  <si>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</si>
  <si>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</si>
  <si>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</si>
  <si>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</si>
  <si>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</si>
  <si>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</si>
  <si>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</si>
  <si>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</si>
  <si>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</si>
  <si>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</si>
  <si>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</si>
  <si>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</si>
  <si>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</si>
  <si>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</si>
  <si>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</si>
  <si>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</si>
  <si>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</si>
  <si>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</si>
  <si>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</si>
  <si>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</si>
  <si>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</si>
  <si>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</si>
  <si>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</si>
  <si>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</si>
  <si>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</si>
  <si>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</si>
  <si>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</si>
  <si>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</si>
  <si>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</si>
  <si>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</si>
  <si>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</si>
  <si>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</si>
  <si>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</si>
  <si>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</si>
  <si>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</si>
  <si>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</si>
  <si>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</si>
  <si>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</si>
  <si>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</si>
  <si>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</si>
  <si>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</si>
  <si>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</si>
  <si>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</si>
  <si>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</si>
  <si>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</si>
  <si>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</si>
  <si>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</si>
  <si>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</si>
  <si>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</si>
  <si>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</si>
  <si>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</si>
  <si>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</si>
  <si>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</si>
  <si>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</si>
  <si>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</si>
  <si>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</si>
  <si>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</si>
  <si>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</si>
  <si>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</si>
  <si>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</si>
  <si>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</si>
  <si>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</si>
  <si>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</si>
  <si>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</si>
  <si>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</si>
  <si>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</si>
  <si>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</si>
  <si>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</si>
  <si>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</si>
  <si>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</si>
  <si>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</si>
  <si>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</si>
  <si>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</si>
  <si>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</si>
  <si>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</si>
  <si>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</si>
  <si>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</si>
  <si>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</si>
  <si>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</si>
  <si>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</si>
  <si>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</si>
  <si>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</si>
  <si>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</si>
  <si>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</si>
  <si>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</si>
  <si>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</si>
  <si>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</si>
  <si>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</si>
  <si>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</si>
  <si>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</si>
  <si>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</si>
  <si>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</si>
  <si>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</si>
  <si>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</si>
  <si>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</si>
  <si>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</si>
  <si>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</si>
  <si>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</si>
  <si>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</si>
  <si>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</si>
  <si>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</si>
  <si>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</si>
  <si>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</si>
  <si>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</si>
  <si>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</si>
  <si>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</si>
  <si>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</si>
  <si>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</si>
  <si>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</si>
  <si>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</si>
  <si>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</si>
  <si>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</si>
  <si>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</si>
  <si>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</si>
  <si>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</si>
  <si>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</si>
  <si>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</si>
  <si>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</si>
  <si>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</si>
  <si>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</si>
  <si>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</si>
  <si>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</si>
  <si>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</si>
  <si>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</si>
  <si>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</si>
  <si>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</si>
  <si>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</si>
  <si>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</si>
  <si>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</si>
  <si>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</si>
  <si>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</si>
  <si>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</si>
  <si>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</si>
  <si>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</si>
  <si>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</si>
  <si>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</si>
  <si>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</si>
  <si>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</si>
  <si>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</si>
  <si>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</si>
  <si>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</si>
  <si>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</si>
  <si>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</si>
  <si>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</si>
  <si>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</si>
  <si>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</si>
  <si>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</si>
  <si>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</si>
  <si>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</si>
  <si>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</si>
  <si>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</si>
  <si>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</si>
  <si>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</si>
  <si>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</si>
  <si>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</si>
  <si>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</si>
  <si>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</si>
  <si>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</si>
  <si>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</si>
  <si>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</si>
  <si>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</si>
  <si>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</si>
  <si>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</si>
  <si>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</si>
  <si>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</si>
  <si>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</si>
  <si>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</si>
  <si>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</si>
  <si>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</si>
  <si>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</si>
  <si>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</si>
  <si>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</si>
  <si>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</si>
  <si>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</si>
  <si>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</si>
  <si>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</si>
  <si>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</si>
  <si>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</si>
  <si>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</si>
  <si>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</si>
  <si>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</si>
  <si>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</si>
  <si>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</si>
  <si>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</si>
  <si>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</si>
  <si>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</si>
  <si>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</si>
  <si>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</si>
  <si>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</si>
  <si>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</si>
  <si>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</si>
  <si>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</si>
  <si>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</si>
  <si>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</si>
  <si>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</si>
  <si>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</si>
  <si>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</si>
  <si>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</si>
  <si>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</si>
  <si>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</si>
  <si>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</si>
  <si>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</si>
  <si>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</si>
  <si>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</si>
  <si>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</si>
  <si>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</si>
  <si>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</si>
  <si>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</si>
  <si>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</si>
  <si>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</si>
  <si>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</si>
  <si>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</si>
  <si>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</si>
  <si>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</si>
  <si>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</si>
  <si>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</si>
  <si>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</si>
  <si>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</si>
  <si>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</si>
  <si>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</si>
  <si>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</si>
  <si>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</si>
  <si>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</si>
  <si>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</si>
  <si>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</si>
  <si>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</si>
  <si>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</si>
  <si>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</si>
  <si>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</si>
  <si>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</si>
  <si>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</si>
  <si>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</si>
  <si>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</si>
  <si>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</si>
  <si>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</si>
  <si>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</si>
  <si>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</si>
  <si>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</si>
  <si>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</si>
  <si>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</si>
  <si>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</si>
  <si>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</si>
  <si>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</si>
  <si>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</si>
  <si>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</si>
  <si>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</si>
  <si>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</si>
  <si>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</si>
  <si>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</si>
  <si>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</si>
  <si>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</si>
  <si>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</si>
  <si>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</si>
  <si>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</si>
  <si>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</si>
  <si>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</si>
  <si>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</si>
  <si>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</si>
  <si>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</si>
  <si>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</si>
  <si>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</si>
  <si>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</si>
  <si>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</si>
  <si>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</si>
  <si>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</si>
  <si>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</si>
  <si>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</si>
  <si>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</si>
  <si>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</si>
  <si>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</si>
  <si>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</si>
  <si>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</si>
  <si>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</si>
  <si>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</si>
  <si>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</si>
  <si>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</si>
  <si>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</si>
  <si>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</si>
  <si>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</si>
  <si>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</si>
  <si>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</si>
  <si>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</si>
  <si>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</si>
  <si>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</si>
  <si>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</si>
  <si>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</si>
  <si>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</si>
  <si>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</si>
  <si>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</si>
  <si>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</si>
  <si>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</si>
  <si>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</si>
  <si>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</si>
  <si>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</si>
  <si>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</si>
  <si>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</si>
  <si>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</si>
  <si>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</si>
  <si>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</si>
  <si>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</si>
  <si>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</si>
  <si>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</si>
  <si>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</si>
  <si>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</si>
  <si>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</si>
  <si>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</si>
  <si>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</si>
  <si>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</si>
  <si>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</si>
  <si>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</si>
  <si>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</si>
  <si>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</si>
  <si>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</si>
  <si>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</si>
  <si>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</si>
  <si>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</si>
  <si>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</si>
  <si>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</si>
  <si>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</si>
  <si>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</si>
  <si>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</si>
  <si>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</si>
  <si>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</si>
  <si>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</si>
  <si>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</si>
  <si>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</si>
  <si>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</si>
  <si>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</si>
  <si>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</si>
  <si>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</si>
  <si>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</si>
  <si>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</si>
  <si>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</si>
  <si>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</si>
  <si>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</si>
  <si>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</si>
  <si>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</si>
  <si>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</si>
  <si>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</si>
  <si>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</si>
  <si>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</si>
  <si>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</si>
  <si>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</si>
  <si>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</si>
  <si>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</si>
  <si>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</si>
  <si>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</si>
  <si>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</si>
  <si>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</si>
  <si>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</si>
  <si>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</si>
  <si>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</si>
  <si>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</si>
  <si>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</si>
  <si>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</si>
  <si>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</si>
  <si>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</si>
  <si>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</si>
  <si>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</si>
  <si>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</si>
  <si>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</si>
  <si>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</si>
  <si>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</si>
  <si>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</si>
  <si>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</si>
  <si>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</si>
  <si>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</si>
  <si>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</si>
  <si>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</si>
  <si>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</si>
  <si>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</si>
  <si>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</si>
  <si>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</si>
  <si>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</si>
  <si>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</si>
  <si>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</si>
  <si>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</si>
  <si>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</si>
  <si>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</si>
  <si>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</si>
  <si>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</si>
  <si>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</si>
  <si>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</si>
  <si>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</si>
  <si>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</si>
  <si>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</si>
  <si>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</si>
  <si>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</si>
  <si>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</si>
  <si>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</si>
  <si>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</si>
  <si>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</si>
  <si>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</si>
  <si>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</si>
  <si>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</si>
  <si>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</si>
  <si>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</si>
  <si>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</si>
  <si>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</si>
  <si>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</si>
  <si>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</si>
  <si>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</si>
  <si>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</si>
  <si>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</si>
  <si>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</si>
  <si>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</si>
  <si>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</si>
  <si>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</si>
  <si>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</si>
  <si>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</si>
  <si>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</si>
  <si>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</si>
  <si>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</si>
  <si>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</si>
  <si>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</si>
  <si>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</si>
  <si>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</si>
  <si>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</si>
  <si>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</si>
  <si>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</si>
  <si>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</si>
  <si>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</si>
  <si>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</si>
  <si>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</si>
  <si>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</si>
  <si>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</si>
  <si>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</si>
  <si>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</si>
  <si>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</si>
  <si>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</si>
  <si>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</si>
  <si>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</si>
  <si>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</si>
  <si>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</si>
  <si>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</si>
  <si>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</si>
  <si>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</si>
  <si>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</si>
  <si>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</si>
  <si>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</si>
  <si>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</si>
  <si>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</si>
  <si>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</si>
  <si>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</si>
  <si>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</si>
  <si>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</si>
  <si>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</si>
  <si>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</si>
  <si>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</si>
  <si>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</si>
  <si>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</si>
  <si>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</si>
  <si>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</si>
  <si>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</si>
  <si>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</si>
  <si>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</si>
  <si>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</si>
  <si>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</si>
  <si>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</si>
  <si>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</si>
  <si>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</si>
  <si>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</si>
  <si>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</si>
  <si>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</si>
  <si>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</si>
  <si>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</si>
  <si>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</si>
  <si>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</si>
  <si>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</si>
  <si>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</si>
  <si>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</si>
  <si>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</si>
  <si>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</si>
  <si>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</si>
  <si>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</si>
  <si>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</si>
  <si>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</si>
  <si>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</si>
  <si>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</si>
  <si>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</si>
  <si>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</si>
  <si>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</si>
  <si>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</si>
  <si>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</si>
  <si>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</si>
  <si>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</si>
  <si>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</si>
  <si>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</si>
  <si>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</si>
  <si>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</si>
  <si>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</si>
  <si>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</si>
  <si>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</si>
  <si>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</si>
  <si>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</si>
  <si>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</si>
  <si>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</si>
  <si>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</si>
  <si>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</si>
  <si>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</si>
  <si>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</si>
  <si>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</si>
  <si>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</si>
  <si>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</si>
  <si>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</si>
  <si>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</si>
  <si>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</si>
  <si>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</si>
  <si>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</si>
  <si>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</si>
  <si>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</si>
  <si>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</si>
  <si>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</si>
  <si>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</si>
  <si>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</si>
  <si>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</si>
  <si>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</si>
  <si>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</si>
  <si>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</si>
  <si>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</si>
  <si>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</si>
  <si>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</si>
  <si>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</si>
  <si>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</si>
  <si>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</si>
  <si>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</si>
  <si>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</si>
  <si>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</si>
  <si>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</si>
  <si>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</si>
  <si>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</si>
  <si>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</si>
  <si>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</si>
  <si>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</si>
  <si>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</si>
  <si>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</si>
  <si>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</si>
  <si>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</si>
  <si>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</si>
  <si>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</si>
  <si>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</si>
  <si>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</si>
  <si>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</si>
  <si>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</si>
  <si>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</si>
  <si>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</si>
  <si>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</si>
  <si>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</si>
  <si>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</si>
  <si>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</si>
  <si>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</si>
  <si>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</si>
  <si>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</si>
  <si>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</si>
  <si>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</si>
  <si>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</si>
  <si>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</si>
  <si>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</si>
  <si>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</si>
  <si>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</si>
  <si>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</si>
  <si>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</si>
  <si>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</si>
  <si>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</si>
  <si>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</si>
  <si>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</si>
  <si>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</si>
  <si>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</si>
  <si>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</si>
  <si>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</si>
  <si>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</si>
  <si>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</si>
  <si>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</si>
  <si>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</si>
  <si>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</si>
  <si>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</si>
  <si>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</si>
  <si>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</si>
  <si>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</si>
  <si>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</si>
  <si>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</si>
  <si>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</si>
  <si>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</si>
  <si>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</si>
  <si>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</si>
  <si>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</si>
  <si>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</si>
  <si>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</si>
  <si>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</si>
  <si>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</si>
  <si>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</si>
  <si>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</si>
  <si>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</si>
  <si>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</si>
  <si>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</si>
  <si>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</si>
  <si>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</si>
  <si>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</si>
  <si>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</si>
  <si>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</si>
  <si>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</si>
  <si>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</si>
  <si>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</si>
  <si>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</si>
  <si>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</si>
  <si>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</si>
  <si>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</si>
  <si>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</si>
  <si>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</si>
  <si>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</si>
  <si>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</si>
  <si>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</si>
  <si>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</si>
  <si>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</si>
  <si>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</si>
  <si>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</si>
  <si>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</si>
  <si>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</si>
  <si>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</si>
  <si>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</si>
  <si>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</si>
  <si>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</si>
  <si>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</si>
  <si>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</si>
  <si>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</si>
  <si>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</si>
  <si>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</si>
  <si>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</si>
  <si>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</si>
  <si>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</si>
  <si>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</si>
  <si>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</si>
  <si>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</si>
  <si>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</si>
  <si>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</si>
  <si>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</si>
  <si>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</si>
  <si>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</si>
  <si>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</si>
  <si>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</si>
  <si>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</si>
  <si>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</si>
  <si>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</si>
  <si>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</si>
  <si>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</si>
  <si>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</si>
  <si>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</si>
  <si>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</si>
  <si>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</si>
  <si>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</si>
  <si>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</si>
  <si>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</si>
  <si>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</si>
  <si>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</si>
  <si>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</si>
  <si>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</si>
  <si>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</si>
  <si>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</si>
  <si>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</si>
  <si>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</si>
  <si>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</si>
  <si>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</si>
  <si>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</si>
  <si>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</si>
  <si>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</si>
  <si>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</si>
  <si>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</si>
  <si>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</si>
  <si>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</si>
  <si>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</si>
  <si>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</si>
  <si>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</si>
  <si>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</si>
  <si>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</si>
  <si>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</si>
  <si>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</si>
  <si>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</si>
  <si>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</si>
  <si>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</si>
  <si>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</si>
  <si>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</si>
  <si>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</si>
  <si>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</si>
  <si>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</si>
  <si>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</si>
  <si>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</si>
  <si>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</si>
  <si>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</si>
  <si>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</si>
  <si>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</si>
  <si>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</si>
  <si>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</si>
  <si>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</si>
  <si>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</si>
  <si>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</si>
  <si>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</si>
  <si>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</si>
  <si>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</si>
  <si>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</si>
  <si>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</si>
  <si>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</si>
  <si>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</si>
  <si>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</si>
  <si>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</si>
  <si>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</si>
  <si>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</si>
  <si>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</si>
  <si>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</si>
  <si>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</si>
  <si>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</si>
  <si>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</si>
  <si>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</si>
  <si>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</si>
  <si>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</si>
  <si>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</si>
  <si>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</si>
  <si>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</si>
  <si>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</si>
  <si>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</si>
  <si>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</si>
  <si>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</si>
  <si>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</si>
  <si>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</si>
  <si>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</si>
  <si>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</si>
  <si>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</si>
  <si>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</si>
  <si>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</si>
  <si>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</si>
  <si>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</si>
  <si>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</si>
  <si>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</si>
  <si>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</si>
  <si>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</si>
  <si>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</si>
  <si>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</si>
  <si>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</si>
  <si>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</si>
  <si>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</si>
  <si>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</si>
  <si>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</si>
  <si>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</si>
  <si>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</si>
  <si>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</si>
  <si>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</si>
  <si>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</si>
  <si>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</si>
  <si>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</si>
  <si>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</si>
  <si>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</si>
  <si>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</si>
  <si>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</si>
  <si>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</si>
  <si>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</si>
  <si>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</si>
  <si>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</si>
  <si>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</si>
  <si>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</si>
  <si>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</si>
  <si>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</si>
  <si>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</si>
  <si>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</si>
  <si>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</si>
  <si>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</si>
  <si>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</si>
  <si>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</si>
  <si>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</si>
  <si>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</si>
  <si>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</si>
  <si>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</si>
  <si>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</si>
  <si>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</si>
  <si>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</si>
  <si>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</si>
  <si>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</si>
  <si>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</si>
  <si>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</si>
  <si>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</si>
  <si>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</si>
  <si>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</si>
  <si>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</si>
  <si>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</si>
  <si>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</si>
  <si>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</si>
  <si>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</si>
  <si>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</si>
  <si>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</si>
  <si>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</si>
  <si>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</si>
  <si>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</si>
  <si>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</si>
  <si>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</si>
  <si>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</si>
  <si>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</si>
  <si>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</si>
  <si>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</si>
  <si>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</si>
  <si>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</si>
  <si>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</si>
  <si>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</si>
  <si>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</si>
  <si>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</si>
  <si>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</si>
  <si>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</si>
  <si>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</si>
  <si>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</si>
  <si>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</si>
  <si>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</si>
  <si>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</si>
  <si>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</si>
  <si>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</si>
  <si>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</si>
  <si>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</si>
  <si>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</si>
  <si>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</si>
  <si>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</si>
  <si>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</si>
  <si>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</si>
  <si>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</si>
  <si>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</si>
  <si>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</si>
  <si>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</si>
  <si>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</si>
  <si>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</si>
  <si>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</si>
  <si>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</si>
  <si>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</si>
  <si>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</si>
  <si>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</si>
  <si>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</si>
  <si>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</si>
  <si>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</si>
  <si>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</si>
  <si>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</si>
  <si>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</si>
  <si>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</si>
  <si>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</si>
  <si>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</si>
  <si>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</si>
  <si>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</si>
  <si>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</si>
  <si>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</si>
  <si>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</si>
  <si>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</si>
  <si>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</si>
  <si>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</si>
  <si>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</si>
  <si>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</si>
  <si>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</si>
  <si>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</si>
  <si>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</si>
  <si>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</si>
  <si>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</si>
  <si>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</si>
  <si>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</si>
  <si>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</si>
  <si>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</si>
  <si>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</si>
  <si>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</si>
  <si>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</si>
  <si>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</si>
  <si>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</si>
  <si>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</si>
  <si>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</si>
  <si>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</si>
  <si>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</si>
  <si>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</si>
  <si>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</si>
  <si>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</si>
  <si>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</si>
  <si>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</si>
  <si>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</si>
  <si>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</si>
  <si>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</si>
  <si>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</si>
  <si>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</si>
  <si>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</si>
  <si>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</si>
  <si>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</si>
  <si>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</si>
  <si>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</si>
  <si>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</si>
  <si>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</si>
  <si>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</si>
  <si>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</si>
  <si>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</si>
  <si>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</si>
  <si>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</si>
  <si>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</si>
  <si>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</si>
  <si>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</si>
  <si>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</si>
  <si>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</si>
  <si>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</si>
  <si>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</si>
  <si>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</si>
  <si>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</si>
  <si>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</si>
  <si>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</si>
  <si>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</si>
  <si>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</si>
  <si>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</si>
  <si>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</si>
  <si>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</si>
  <si>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</si>
  <si>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</si>
  <si>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</si>
  <si>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</si>
  <si>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</si>
  <si>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</si>
  <si>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</si>
  <si>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</si>
  <si>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</si>
  <si>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</si>
  <si>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</si>
  <si>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</si>
  <si>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</si>
  <si>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</si>
  <si>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</si>
  <si>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</si>
  <si>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</si>
  <si>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</si>
  <si>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</si>
  <si>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</si>
  <si>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</si>
  <si>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</si>
  <si>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</si>
  <si>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</si>
  <si>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</si>
  <si>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</si>
  <si>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</si>
  <si>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</si>
  <si>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</si>
  <si>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</si>
  <si>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</si>
  <si>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</si>
  <si>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</si>
  <si>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</si>
  <si>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</si>
  <si>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</si>
  <si>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</si>
  <si>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</si>
  <si>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</si>
  <si>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</si>
  <si>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</si>
  <si>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</si>
  <si>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</si>
  <si>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</si>
  <si>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</si>
  <si>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</si>
  <si>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</si>
  <si>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</si>
  <si>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</si>
  <si>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</si>
  <si>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</si>
  <si>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</si>
  <si>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</si>
  <si>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</si>
  <si>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</si>
  <si>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</si>
  <si>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</si>
  <si>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</si>
  <si>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</si>
  <si>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</si>
  <si>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</si>
  <si>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</si>
  <si>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</si>
  <si>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</si>
  <si>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</si>
  <si>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</si>
  <si>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</si>
  <si>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</si>
  <si>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</si>
  <si>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</si>
  <si>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</si>
  <si>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</si>
  <si>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</si>
  <si>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</si>
  <si>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</si>
  <si>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</si>
  <si>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</si>
  <si>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</si>
  <si>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</si>
  <si>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</si>
  <si>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</si>
  <si>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</si>
  <si>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</si>
  <si>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</si>
  <si>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</si>
  <si>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</si>
  <si>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</si>
  <si>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</si>
  <si>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</si>
  <si>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</si>
  <si>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</si>
  <si>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</si>
  <si>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</si>
  <si>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</si>
  <si>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</si>
  <si>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</si>
  <si>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</si>
  <si>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</si>
  <si>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</si>
  <si>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</si>
  <si>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</si>
  <si>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</si>
  <si>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</si>
  <si>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</si>
  <si>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</si>
  <si>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</si>
  <si>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</si>
  <si>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</si>
  <si>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</si>
  <si>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</si>
  <si>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</si>
  <si>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</si>
  <si>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</si>
  <si>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</si>
  <si>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</si>
  <si>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</si>
  <si>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</si>
  <si>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</si>
  <si>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</si>
  <si>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</si>
  <si>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</si>
  <si>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</si>
  <si>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</si>
  <si>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</si>
  <si>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</si>
  <si>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</si>
  <si>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</si>
  <si>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</si>
  <si>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</si>
  <si>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</si>
  <si>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</si>
  <si>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</si>
  <si>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</si>
  <si>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</si>
  <si>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</si>
  <si>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</si>
  <si>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</si>
  <si>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</si>
  <si>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</si>
  <si>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</si>
  <si>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</si>
  <si>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</si>
  <si>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</si>
  <si>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</si>
  <si>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</si>
  <si>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</si>
  <si>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</si>
  <si>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</si>
  <si>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</si>
  <si>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</si>
  <si>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</si>
  <si>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</si>
  <si>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</si>
  <si>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</si>
  <si>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</si>
  <si>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</si>
  <si>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</si>
  <si>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</si>
  <si>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</si>
  <si>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</si>
  <si>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</si>
  <si>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</si>
  <si>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</si>
  <si>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</si>
  <si>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</si>
  <si>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</si>
  <si>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</si>
  <si>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</si>
  <si>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</si>
  <si>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</si>
  <si>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</si>
  <si>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</si>
  <si>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</si>
  <si>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</si>
  <si>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</si>
  <si>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</si>
  <si>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</si>
  <si>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</si>
  <si>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</si>
  <si>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</si>
  <si>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</si>
  <si>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</si>
  <si>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</si>
  <si>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</si>
  <si>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</si>
  <si>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</si>
  <si>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</si>
  <si>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</si>
  <si>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</si>
  <si>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</si>
  <si>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</si>
  <si>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</si>
  <si>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</si>
  <si>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</si>
  <si>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</si>
  <si>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</si>
  <si>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</si>
  <si>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</si>
  <si>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</si>
  <si>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</si>
  <si>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</si>
  <si>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</si>
  <si>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</si>
  <si>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</si>
  <si>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</si>
  <si>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</si>
  <si>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</si>
  <si>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</si>
  <si>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</si>
  <si>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</si>
  <si>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</si>
  <si>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</si>
  <si>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</si>
  <si>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</si>
  <si>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</si>
  <si>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</si>
  <si>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</si>
  <si>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</si>
  <si>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</si>
  <si>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</si>
  <si>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</si>
  <si>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</si>
  <si>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</si>
  <si>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</si>
  <si>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</si>
  <si>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</si>
  <si>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</si>
  <si>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</si>
  <si>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</si>
  <si>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</si>
  <si>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</si>
  <si>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</si>
  <si>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</si>
  <si>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</si>
  <si>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</si>
  <si>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</si>
  <si>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</si>
  <si>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</si>
  <si>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</si>
  <si>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</si>
  <si>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</si>
  <si>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</si>
  <si>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</si>
  <si>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</si>
  <si>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</si>
  <si>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</si>
  <si>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</si>
  <si>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</si>
  <si>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</si>
  <si>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</si>
  <si>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</si>
  <si>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</si>
  <si>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</si>
  <si>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</si>
  <si>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</si>
  <si>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</si>
  <si>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</si>
  <si>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</si>
  <si>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</si>
  <si>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</si>
  <si>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</si>
  <si>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</si>
  <si>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</si>
  <si>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</si>
  <si>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</si>
  <si>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</si>
  <si>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</si>
  <si>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</si>
  <si>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</si>
  <si>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</si>
  <si>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</si>
  <si>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</si>
  <si>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</si>
  <si>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</si>
  <si>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</si>
  <si>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</si>
  <si>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</si>
  <si>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</si>
  <si>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</si>
  <si>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</si>
  <si>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</si>
  <si>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</si>
  <si>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</si>
  <si>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</si>
  <si>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</si>
  <si>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</si>
  <si>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</si>
  <si>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</si>
  <si>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</si>
  <si>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</si>
  <si>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</si>
  <si>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</si>
  <si>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</si>
  <si>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</si>
  <si>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</si>
  <si>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</si>
  <si>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</si>
  <si>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</si>
  <si>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</si>
  <si>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</si>
  <si>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</si>
  <si>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</si>
  <si>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</si>
  <si>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</si>
  <si>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</si>
  <si>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</si>
  <si>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</si>
  <si>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</si>
  <si>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</si>
  <si>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</si>
  <si>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</si>
  <si>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</si>
  <si>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</si>
  <si>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</si>
  <si>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</si>
  <si>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</si>
  <si>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</si>
  <si>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</si>
  <si>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</si>
  <si>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</si>
  <si>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</si>
  <si>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</si>
  <si>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</si>
  <si>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</si>
  <si>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</si>
  <si>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</si>
  <si>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</si>
  <si>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</si>
  <si>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</si>
  <si>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</si>
  <si>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</si>
  <si>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</si>
  <si>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</si>
  <si>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</si>
  <si>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</si>
  <si>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</si>
  <si>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</si>
  <si>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</si>
  <si>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</si>
  <si>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</si>
  <si>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</si>
  <si>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</si>
  <si>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</si>
  <si>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</si>
  <si>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</si>
  <si>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</si>
  <si>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</si>
  <si>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</si>
  <si>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</si>
  <si>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</si>
  <si>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</si>
  <si>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</si>
  <si>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</si>
  <si>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</si>
  <si>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</si>
  <si>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</si>
  <si>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</si>
  <si>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</si>
  <si>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</si>
  <si>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</si>
  <si>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</si>
  <si>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</si>
  <si>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</si>
  <si>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</si>
  <si>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</si>
  <si>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</si>
  <si>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</si>
  <si>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</si>
  <si>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</si>
  <si>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</si>
  <si>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</si>
  <si>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</si>
  <si>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</si>
  <si>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</si>
  <si>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</si>
  <si>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</si>
  <si>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</si>
  <si>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</si>
  <si>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</si>
  <si>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</si>
  <si>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</si>
  <si>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</si>
  <si>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</si>
  <si>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</si>
  <si>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</si>
  <si>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</si>
  <si>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</si>
  <si>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</si>
  <si>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</si>
  <si>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</si>
  <si>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</si>
  <si>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</si>
  <si>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</si>
  <si>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</si>
  <si>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</si>
  <si>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</si>
  <si>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</si>
  <si>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</si>
  <si>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</si>
  <si>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</si>
  <si>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</si>
  <si>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</si>
  <si>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</si>
  <si>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</si>
  <si>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</si>
  <si>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</si>
  <si>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</si>
  <si>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</si>
  <si>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</si>
  <si>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</si>
  <si>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</si>
  <si>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</si>
  <si>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</si>
  <si>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</si>
  <si>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</si>
  <si>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</si>
  <si>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</si>
  <si>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</si>
  <si>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</si>
  <si>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</si>
  <si>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</si>
  <si>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</si>
  <si>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</si>
  <si>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</si>
  <si>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</si>
  <si>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</si>
  <si>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</si>
  <si>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</si>
  <si>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</si>
  <si>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</si>
  <si>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</si>
  <si>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</si>
  <si>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</si>
  <si>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</si>
  <si>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</si>
  <si>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</si>
  <si>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</si>
  <si>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</si>
  <si>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</si>
  <si>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</si>
  <si>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</si>
  <si>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</si>
  <si>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</si>
  <si>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</si>
  <si>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</si>
  <si>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</si>
  <si>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</si>
  <si>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</si>
  <si>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</si>
  <si>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</si>
  <si>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</si>
  <si>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</si>
  <si>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</si>
  <si>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</si>
  <si>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</si>
  <si>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</si>
  <si>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</si>
  <si>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</si>
  <si>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</si>
  <si>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</si>
  <si>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</si>
  <si>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</si>
  <si>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</si>
  <si>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</si>
  <si>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</si>
  <si>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</si>
  <si>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</si>
  <si>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</si>
  <si>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</si>
  <si>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</si>
  <si>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</si>
  <si>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</si>
  <si>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</si>
  <si>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</si>
  <si>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</si>
  <si>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</si>
  <si>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</si>
  <si>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</si>
  <si>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</si>
  <si>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</si>
  <si>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</si>
  <si>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</si>
  <si>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</si>
  <si>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</si>
  <si>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</si>
  <si>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</si>
  <si>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</si>
  <si>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</si>
  <si>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</si>
  <si>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</si>
  <si>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</si>
  <si>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</si>
  <si>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</si>
  <si>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</si>
  <si>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</si>
  <si>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</si>
  <si>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</si>
  <si>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</si>
  <si>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</si>
  <si>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</si>
  <si>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</si>
  <si>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</si>
  <si>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</si>
  <si>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</si>
  <si>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</si>
  <si>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</si>
  <si>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</si>
  <si>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</si>
  <si>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</si>
  <si>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</si>
  <si>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</si>
  <si>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</si>
  <si>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</si>
  <si>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</si>
  <si>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</si>
  <si>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</si>
  <si>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</si>
  <si>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</si>
  <si>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</si>
  <si>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</si>
  <si>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</si>
  <si>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</si>
  <si>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</si>
  <si>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</si>
  <si>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</si>
  <si>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</si>
  <si>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</si>
  <si>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</si>
  <si>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</si>
  <si>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</si>
  <si>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</si>
  <si>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</si>
  <si>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</si>
  <si>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</si>
  <si>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</si>
  <si>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</si>
  <si>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</si>
  <si>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</si>
  <si>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</si>
  <si>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</si>
  <si>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</si>
  <si>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</si>
  <si>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</si>
  <si>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</si>
  <si>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</si>
  <si>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</si>
  <si>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</si>
  <si>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</si>
  <si>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</si>
  <si>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</si>
  <si>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</si>
  <si>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</si>
  <si>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</si>
  <si>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</si>
  <si>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</si>
  <si>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</si>
  <si>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</si>
  <si>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</si>
  <si>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</si>
  <si>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</si>
  <si>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</si>
  <si>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</si>
  <si>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</si>
  <si>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</si>
  <si>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</si>
  <si>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</si>
  <si>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</si>
  <si>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</si>
  <si>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</si>
  <si>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</si>
  <si>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</si>
  <si>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</si>
  <si>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</si>
  <si>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</si>
  <si>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</si>
  <si>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</si>
  <si>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</si>
  <si>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</si>
  <si>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</si>
  <si>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</si>
  <si>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</si>
  <si>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</si>
  <si>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</si>
  <si>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</si>
  <si>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</si>
  <si>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</si>
  <si>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</si>
  <si>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</si>
  <si>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</si>
  <si>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</si>
  <si>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</si>
  <si>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</si>
  <si>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</si>
  <si>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</si>
  <si>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</si>
  <si>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</si>
  <si>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</si>
  <si>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</si>
  <si>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</si>
  <si>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</si>
  <si>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</si>
  <si>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</si>
  <si>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</si>
  <si>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</si>
  <si>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</si>
  <si>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</si>
  <si>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</si>
  <si>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</si>
  <si>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</si>
  <si>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</si>
  <si>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</si>
  <si>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</si>
  <si>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</si>
  <si>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</si>
  <si>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</si>
  <si>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</si>
  <si>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</si>
  <si>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</si>
  <si>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</si>
  <si>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</si>
  <si>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</si>
  <si>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</si>
  <si>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</si>
  <si>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</si>
  <si>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</si>
  <si>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</si>
  <si>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</si>
  <si>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</si>
  <si>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</si>
  <si>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</si>
  <si>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</si>
  <si>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</si>
  <si>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</si>
  <si>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</si>
  <si>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</si>
  <si>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</si>
  <si>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</si>
  <si>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</si>
  <si>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</si>
  <si>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</si>
  <si>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</si>
  <si>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</si>
  <si>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</si>
  <si>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</si>
  <si>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</si>
  <si>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</si>
  <si>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</si>
  <si>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</si>
  <si>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</si>
  <si>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</si>
  <si>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</si>
  <si>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</si>
  <si>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</si>
  <si>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</si>
  <si>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</si>
  <si>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</si>
  <si>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</si>
  <si>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</si>
  <si>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</si>
  <si>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</si>
  <si>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</si>
  <si>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</si>
  <si>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</si>
  <si>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</si>
  <si>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</si>
  <si>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</si>
  <si>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</si>
  <si>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</si>
  <si>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</si>
  <si>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</si>
  <si>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</si>
  <si>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</si>
  <si>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</si>
  <si>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</si>
  <si>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</si>
  <si>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</si>
  <si>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</si>
  <si>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</si>
  <si>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</si>
  <si>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</si>
  <si>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</si>
  <si>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</si>
  <si>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</si>
  <si>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</si>
  <si>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</si>
  <si>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</si>
  <si>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</si>
  <si>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</si>
  <si>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</si>
  <si>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</si>
  <si>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</si>
  <si>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</si>
  <si>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</si>
  <si>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</si>
  <si>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</si>
  <si>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</si>
  <si>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</si>
  <si>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</si>
  <si>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</si>
  <si>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</si>
  <si>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</si>
  <si>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</si>
  <si>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</si>
  <si>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</si>
  <si>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</si>
  <si>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</si>
  <si>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</si>
  <si>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</si>
  <si>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</si>
  <si>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</si>
  <si>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</si>
  <si>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</si>
  <si>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</si>
  <si>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</si>
  <si>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</si>
  <si>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</si>
  <si>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</si>
  <si>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</si>
  <si>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</si>
  <si>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</si>
  <si>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</si>
  <si>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</si>
  <si>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</si>
  <si>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</si>
  <si>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</si>
  <si>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</si>
  <si>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</si>
  <si>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</si>
  <si>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</si>
  <si>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</si>
  <si>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</si>
  <si>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</si>
  <si>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</si>
  <si>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</si>
  <si>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</si>
  <si>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</si>
  <si>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</si>
  <si>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</si>
  <si>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</si>
  <si>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</si>
  <si>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</si>
  <si>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</si>
  <si>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</si>
  <si>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</si>
  <si>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</si>
  <si>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</si>
  <si>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</si>
  <si>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</si>
  <si>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</si>
  <si>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</si>
  <si>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</si>
  <si>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</si>
  <si>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</si>
  <si>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</si>
  <si>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</si>
  <si>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</si>
  <si>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</si>
  <si>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</si>
  <si>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</si>
  <si>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</si>
  <si>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</si>
  <si>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</si>
  <si>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</si>
  <si>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</si>
  <si>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</si>
  <si>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</si>
  <si>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</si>
  <si>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</si>
  <si>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</si>
  <si>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</si>
  <si>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</si>
  <si>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</si>
  <si>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</si>
  <si>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</si>
  <si>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</si>
  <si>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</si>
  <si>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</si>
  <si>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</si>
  <si>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</si>
  <si>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</si>
  <si>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</si>
  <si>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</si>
  <si>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</si>
  <si>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</si>
  <si>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</si>
  <si>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</si>
  <si>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</si>
  <si>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</si>
  <si>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</si>
  <si>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</si>
  <si>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</si>
  <si>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</si>
  <si>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</si>
  <si>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</si>
  <si>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</si>
  <si>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</si>
  <si>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</si>
  <si>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</si>
  <si>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</si>
  <si>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</si>
  <si>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</si>
  <si>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</si>
  <si>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</si>
  <si>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</si>
  <si>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</si>
  <si>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</si>
  <si>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</si>
  <si>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</si>
  <si>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</si>
  <si>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</si>
  <si>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</si>
  <si>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</si>
  <si>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</si>
  <si>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</si>
  <si>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</si>
  <si>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</si>
  <si>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</si>
  <si>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</si>
  <si>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</si>
  <si>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</si>
  <si>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</si>
  <si>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</si>
  <si>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</si>
  <si>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</si>
  <si>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</si>
  <si>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</si>
  <si>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</si>
  <si>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</si>
  <si>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</si>
  <si>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</si>
  <si>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</si>
  <si>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</si>
  <si>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</si>
  <si>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</si>
  <si>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</si>
  <si>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</si>
  <si>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</si>
  <si>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</si>
  <si>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</si>
  <si>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</si>
  <si>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</si>
  <si>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</si>
  <si>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</si>
  <si>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</si>
  <si>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</si>
  <si>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</si>
  <si>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</si>
  <si>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</si>
  <si>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</si>
  <si>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</si>
  <si>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</si>
  <si>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</si>
  <si>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</si>
  <si>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</si>
  <si>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</si>
  <si>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</si>
  <si>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</si>
  <si>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</si>
  <si>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</si>
  <si>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</si>
  <si>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</si>
  <si>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</si>
  <si>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</si>
  <si>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</si>
  <si>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</si>
  <si>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</si>
  <si>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</si>
  <si>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</si>
  <si>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</si>
  <si>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</si>
  <si>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</si>
  <si>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</si>
  <si>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</si>
  <si>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</si>
  <si>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</si>
  <si>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</si>
  <si>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</si>
  <si>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</si>
  <si>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</si>
  <si>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</si>
  <si>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</si>
  <si>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</si>
  <si>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</si>
  <si>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</si>
  <si>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</si>
  <si>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</si>
  <si>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</si>
  <si>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</si>
  <si>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</si>
  <si>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</si>
  <si>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</si>
  <si>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</si>
  <si>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</si>
  <si>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</si>
  <si>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</si>
  <si>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</si>
  <si>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</si>
  <si>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</si>
  <si>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</si>
  <si>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</si>
  <si>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</si>
  <si>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</si>
  <si>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</si>
  <si>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</si>
  <si>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</si>
  <si>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</si>
  <si>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</si>
  <si>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</si>
  <si>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</si>
  <si>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</si>
  <si>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</si>
  <si>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</si>
  <si>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</si>
  <si>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</si>
  <si>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</si>
  <si>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</si>
  <si>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</si>
  <si>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</si>
  <si>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</si>
  <si>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</si>
  <si>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</si>
  <si>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</si>
  <si>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</si>
  <si>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</si>
  <si>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</si>
  <si>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</si>
  <si>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</si>
  <si>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</si>
  <si>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</si>
  <si>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</si>
  <si>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</si>
  <si>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</si>
  <si>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</si>
  <si>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</si>
  <si>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</si>
  <si>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</si>
  <si>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</si>
  <si>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</si>
  <si>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</si>
  <si>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</si>
  <si>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</si>
  <si>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</si>
  <si>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</si>
  <si>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</si>
  <si>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</si>
  <si>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</si>
  <si>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</si>
  <si>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</si>
  <si>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</si>
  <si>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</si>
  <si>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</si>
  <si>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</si>
  <si>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</si>
  <si>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</si>
  <si>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</si>
  <si>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</si>
  <si>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</si>
  <si>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</si>
  <si>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</si>
  <si>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</si>
  <si>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</si>
  <si>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</si>
  <si>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</si>
  <si>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</si>
  <si>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</si>
  <si>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</si>
  <si>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</si>
  <si>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</si>
  <si>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</si>
  <si>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</si>
  <si>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</si>
  <si>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</si>
  <si>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</si>
  <si>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</si>
  <si>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</si>
  <si>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</si>
  <si>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</si>
  <si>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</si>
  <si>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</si>
  <si>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</si>
  <si>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</si>
  <si>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</si>
  <si>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</si>
  <si>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</si>
  <si>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</si>
  <si>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</si>
  <si>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</si>
  <si>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</si>
  <si>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</si>
  <si>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</si>
  <si>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</si>
  <si>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</si>
  <si>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</si>
  <si>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</si>
  <si>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</si>
  <si>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</si>
  <si>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</si>
  <si>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</si>
  <si>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</si>
  <si>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</si>
  <si>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</si>
  <si>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</si>
  <si>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</si>
  <si>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</si>
  <si>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</si>
  <si>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</si>
  <si>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</si>
  <si>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</si>
  <si>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</si>
  <si>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</si>
  <si>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</si>
  <si>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</si>
  <si>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</si>
  <si>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</si>
  <si>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</si>
  <si>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</si>
  <si>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</si>
  <si>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</si>
  <si>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</si>
  <si>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</si>
  <si>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</si>
  <si>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</si>
  <si>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</si>
  <si>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</si>
  <si>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</si>
  <si>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</si>
  <si>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</si>
  <si>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</si>
  <si>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</si>
  <si>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</si>
  <si>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</si>
  <si>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</si>
  <si>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</si>
  <si>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</si>
  <si>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</si>
  <si>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</si>
  <si>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</si>
  <si>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</si>
  <si>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</si>
  <si>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</si>
  <si>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</si>
  <si>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</si>
  <si>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</si>
  <si>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</si>
  <si>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</si>
  <si>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</si>
  <si>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</si>
  <si>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</si>
  <si>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</si>
  <si>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</si>
  <si>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</si>
  <si>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</si>
  <si>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</si>
  <si>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</si>
  <si>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</si>
  <si>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</si>
  <si>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</si>
  <si>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</si>
  <si>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</si>
  <si>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</si>
  <si>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</si>
  <si>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</si>
  <si>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</si>
  <si>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</si>
  <si>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</si>
  <si>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</si>
  <si>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</si>
  <si>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</si>
  <si>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</si>
  <si>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</si>
  <si>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</si>
  <si>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</si>
  <si>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</si>
  <si>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</si>
  <si>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</si>
  <si>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</si>
  <si>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</si>
  <si>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</si>
  <si>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</si>
  <si>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</si>
  <si>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</si>
  <si>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</si>
  <si>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</si>
  <si>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</si>
  <si>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</si>
  <si>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</si>
  <si>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</si>
  <si>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</si>
  <si>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</si>
  <si>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</si>
  <si>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</si>
  <si>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</si>
  <si>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</si>
  <si>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</si>
  <si>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</si>
  <si>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</si>
  <si>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</si>
  <si>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</si>
  <si>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</si>
  <si>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</si>
  <si>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</si>
  <si>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</si>
  <si>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</si>
  <si>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</si>
  <si>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</si>
  <si>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</si>
  <si>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</si>
  <si>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</si>
  <si>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</si>
  <si>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</si>
  <si>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</si>
  <si>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</si>
  <si>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</si>
  <si>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</si>
  <si>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</si>
  <si>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</si>
  <si>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</si>
  <si>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</si>
  <si>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</si>
  <si>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</si>
  <si>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</si>
  <si>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</si>
  <si>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</si>
  <si>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</si>
  <si>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</si>
  <si>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</si>
  <si>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</si>
  <si>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</si>
  <si>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</si>
  <si>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</si>
  <si>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</si>
  <si>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</si>
  <si>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</si>
  <si>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</si>
  <si>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</si>
  <si>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</si>
  <si>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</si>
  <si>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</si>
  <si>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</si>
  <si>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</si>
  <si>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</si>
  <si>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</si>
  <si>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</si>
  <si>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</si>
  <si>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</si>
  <si>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</si>
  <si>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</si>
  <si>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</si>
  <si>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</si>
  <si>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</si>
  <si>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</si>
  <si>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</si>
  <si>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</si>
  <si>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</si>
  <si>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</si>
  <si>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</si>
  <si>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</si>
  <si>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</si>
  <si>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</si>
  <si>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</si>
  <si>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</si>
  <si>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</si>
  <si>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</si>
  <si>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</si>
  <si>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</si>
  <si>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</si>
  <si>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</si>
  <si>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</si>
  <si>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</si>
  <si>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</si>
  <si>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</si>
  <si>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</si>
  <si>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</si>
  <si>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</si>
  <si>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</si>
  <si>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</si>
  <si>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</si>
  <si>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</si>
  <si>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</si>
  <si>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</si>
  <si>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</si>
  <si>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</si>
  <si>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</si>
  <si>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</si>
  <si>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</si>
  <si>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</si>
  <si>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</si>
  <si>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</si>
  <si>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</si>
  <si>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</si>
  <si>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</si>
  <si>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</si>
  <si>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</si>
  <si>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</si>
  <si>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</si>
  <si>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</si>
  <si>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</si>
  <si>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</si>
  <si>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</si>
  <si>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</si>
  <si>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</si>
  <si>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</si>
  <si>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</si>
  <si>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</si>
  <si>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</si>
  <si>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</si>
  <si>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</si>
  <si>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</si>
  <si>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</si>
  <si>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</si>
  <si>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</si>
  <si>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</si>
  <si>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</si>
  <si>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</si>
  <si>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</si>
  <si>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</si>
  <si>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</si>
  <si>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</si>
  <si>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</si>
  <si>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</si>
  <si>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</si>
  <si>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</si>
  <si>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</si>
  <si>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</si>
  <si>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</si>
  <si>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</si>
  <si>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</si>
  <si>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</si>
  <si>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</si>
  <si>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</si>
  <si>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</si>
  <si>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</si>
  <si>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</si>
  <si>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</si>
  <si>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</si>
  <si>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</si>
  <si>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</si>
  <si>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</si>
  <si>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</si>
  <si>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</si>
  <si>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</si>
  <si>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</si>
  <si>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</si>
  <si>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</si>
  <si>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</si>
  <si>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</si>
  <si>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</si>
  <si>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</si>
  <si>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</si>
  <si>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</si>
  <si>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</si>
  <si>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</si>
  <si>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</si>
  <si>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</si>
  <si>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</si>
  <si>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</si>
  <si>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</si>
  <si>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</si>
  <si>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</si>
  <si>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</si>
  <si>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</si>
  <si>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</si>
  <si>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</si>
  <si>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</si>
  <si>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</si>
  <si>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</si>
  <si>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</si>
  <si>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</si>
  <si>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</si>
  <si>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</si>
  <si>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</si>
  <si>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</si>
  <si>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</si>
  <si>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</si>
  <si>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</si>
  <si>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</si>
  <si>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</si>
  <si>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</si>
  <si>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</si>
  <si>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</si>
  <si>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</si>
  <si>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</si>
  <si>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</si>
  <si>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</si>
  <si>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</si>
  <si>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</si>
  <si>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</si>
  <si>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</si>
  <si>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</si>
  <si>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</si>
  <si>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</si>
  <si>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</si>
  <si>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</si>
  <si>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</si>
  <si>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</si>
  <si>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</si>
  <si>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</si>
  <si>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</si>
  <si>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</si>
  <si>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</si>
  <si>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</si>
  <si>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</si>
  <si>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</si>
  <si>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</si>
  <si>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</si>
  <si>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</si>
  <si>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</si>
  <si>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</si>
  <si>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</si>
  <si>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</si>
  <si>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</si>
  <si>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</si>
  <si>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</si>
  <si>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</si>
  <si>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</si>
  <si>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</si>
  <si>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</si>
  <si>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</si>
  <si>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</si>
  <si>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</si>
  <si>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</si>
  <si>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</si>
  <si>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</si>
  <si>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</si>
  <si>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</si>
  <si>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</si>
  <si>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</si>
  <si>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</si>
  <si>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</si>
  <si>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</si>
  <si>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</si>
  <si>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</si>
  <si>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</si>
  <si>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</si>
  <si>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</si>
  <si>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</si>
  <si>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</si>
  <si>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</si>
  <si>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</si>
  <si>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</si>
  <si>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</si>
  <si>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</si>
  <si>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</si>
  <si>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</si>
  <si>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</si>
  <si>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</si>
  <si>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</si>
  <si>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</si>
  <si>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</si>
  <si>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</si>
  <si>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</si>
  <si>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</si>
  <si>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</si>
  <si>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</si>
  <si>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</si>
  <si>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</si>
  <si>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</si>
  <si>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</si>
  <si>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</si>
  <si>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</si>
  <si>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</si>
  <si>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</si>
  <si>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</si>
  <si>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</si>
  <si>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</si>
  <si>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</si>
  <si>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</si>
  <si>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</si>
  <si>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</si>
  <si>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</si>
  <si>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</si>
  <si>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</si>
  <si>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</si>
  <si>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</si>
  <si>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</si>
  <si>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</si>
  <si>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</si>
  <si>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</si>
  <si>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</si>
  <si>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</si>
  <si>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</si>
  <si>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</si>
  <si>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</si>
  <si>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</si>
  <si>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</si>
  <si>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</si>
  <si>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</si>
  <si>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</si>
  <si>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</si>
  <si>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</si>
  <si>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</si>
  <si>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</si>
  <si>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</si>
  <si>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</si>
  <si>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</si>
  <si>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</si>
  <si>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</si>
  <si>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</si>
  <si>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</si>
  <si>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</si>
  <si>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</si>
  <si>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</si>
  <si>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</si>
  <si>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</si>
  <si>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</si>
  <si>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</si>
  <si>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</si>
  <si>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</si>
  <si>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</si>
  <si>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</si>
  <si>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</si>
  <si>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</si>
  <si>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</si>
  <si>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</si>
  <si>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</si>
  <si>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</si>
  <si>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</si>
  <si>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</si>
  <si>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</si>
  <si>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</si>
  <si>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</si>
  <si>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</si>
  <si>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</si>
  <si>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</si>
  <si>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</si>
  <si>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</si>
  <si>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</si>
  <si>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</si>
  <si>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</si>
  <si>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</si>
  <si>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</si>
  <si>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</si>
  <si>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</si>
  <si>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</si>
  <si>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</si>
  <si>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</si>
  <si>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</si>
  <si>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</si>
  <si>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</si>
  <si>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</si>
  <si>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</si>
  <si>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</si>
  <si>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</si>
  <si>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</si>
  <si>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</si>
  <si>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</si>
  <si>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</si>
  <si>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</si>
  <si>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</si>
  <si>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</si>
  <si>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</si>
  <si>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</si>
  <si>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</si>
  <si>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</si>
  <si>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</si>
  <si>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</si>
  <si>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</si>
  <si>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</si>
  <si>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</si>
  <si>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</si>
  <si>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</si>
  <si>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</si>
  <si>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</si>
  <si>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</si>
  <si>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</si>
  <si>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</si>
  <si>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</si>
  <si>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</si>
  <si>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</si>
  <si>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</si>
  <si>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</si>
  <si>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</si>
  <si>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</si>
  <si>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</si>
  <si>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</si>
  <si>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</si>
  <si>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</si>
  <si>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</si>
  <si>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</si>
  <si>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</si>
  <si>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</si>
  <si>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</si>
  <si>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</si>
  <si>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</si>
  <si>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</si>
  <si>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</si>
  <si>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</si>
  <si>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</si>
  <si>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</si>
  <si>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</si>
  <si>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</si>
  <si>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</si>
  <si>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</si>
  <si>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</si>
  <si>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</si>
  <si>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</si>
  <si>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</si>
  <si>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</si>
  <si>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</si>
  <si>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</si>
  <si>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</si>
  <si>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</si>
  <si>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</si>
  <si>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</si>
  <si>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</si>
  <si>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</si>
  <si>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</si>
  <si>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</si>
  <si>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</si>
  <si>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</si>
  <si>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</si>
  <si>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</si>
  <si>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</si>
  <si>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</si>
  <si>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</si>
  <si>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</si>
  <si>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</si>
  <si>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</si>
  <si>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</si>
  <si>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</si>
  <si>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</si>
  <si>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</si>
  <si>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</si>
  <si>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</si>
  <si>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</si>
  <si>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</si>
  <si>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</si>
  <si>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</si>
  <si>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</si>
  <si>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</si>
  <si>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</si>
  <si>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</si>
  <si>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</si>
  <si>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</si>
  <si>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</si>
  <si>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</si>
  <si>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</si>
  <si>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</si>
  <si>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</si>
  <si>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</si>
  <si>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</si>
  <si>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</si>
  <si>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</si>
  <si>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</si>
  <si>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</si>
  <si>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</si>
  <si>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</si>
  <si>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</si>
  <si>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</si>
  <si>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</si>
  <si>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</si>
  <si>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</si>
  <si>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</si>
  <si>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</si>
  <si>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</si>
  <si>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</si>
  <si>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</si>
  <si>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</si>
  <si>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</si>
  <si>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</si>
  <si>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</si>
  <si>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</si>
  <si>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</si>
  <si>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</si>
  <si>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</si>
  <si>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</si>
  <si>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</si>
  <si>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</si>
  <si>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</si>
  <si>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</si>
  <si>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</si>
  <si>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</si>
  <si>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</si>
  <si>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</si>
  <si>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</si>
  <si>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</si>
  <si>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</si>
  <si>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</si>
  <si>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</si>
  <si>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</si>
  <si>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</si>
  <si>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</si>
  <si>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</si>
  <si>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</si>
  <si>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</si>
  <si>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</si>
  <si>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</si>
  <si>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</si>
  <si>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</si>
  <si>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</si>
  <si>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</si>
  <si>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</si>
  <si>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</si>
  <si>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</si>
  <si>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</si>
  <si>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</si>
  <si>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</si>
  <si>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</si>
  <si>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</si>
  <si>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</si>
  <si>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</si>
  <si>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</si>
  <si>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</si>
  <si>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</si>
  <si>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</si>
  <si>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</si>
  <si>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</si>
  <si>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</si>
  <si>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</si>
  <si>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</si>
  <si>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</si>
  <si>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</si>
  <si>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</si>
  <si>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</si>
  <si>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</si>
  <si>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</si>
  <si>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</si>
  <si>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</si>
  <si>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</si>
  <si>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</si>
  <si>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</si>
  <si>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</si>
  <si>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</si>
  <si>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</si>
  <si>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</si>
  <si>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</si>
  <si>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</si>
  <si>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</si>
  <si>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</si>
  <si>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</si>
  <si>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</si>
  <si>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</si>
  <si>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</si>
  <si>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</si>
  <si>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</si>
  <si>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</si>
  <si>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</si>
  <si>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</si>
  <si>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</si>
  <si>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</si>
  <si>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</si>
  <si>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</si>
  <si>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</si>
  <si>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</si>
  <si>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</si>
  <si>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</si>
  <si>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</si>
  <si>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</si>
  <si>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</si>
  <si>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</si>
  <si>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</si>
  <si>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</si>
  <si>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</si>
  <si>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</si>
  <si>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</si>
  <si>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</si>
  <si>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</si>
  <si>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</si>
  <si>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</si>
  <si>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</si>
  <si>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</si>
  <si>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</si>
  <si>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</si>
  <si>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</si>
  <si>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</si>
  <si>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</si>
  <si>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</si>
  <si>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</si>
  <si>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</si>
  <si>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</si>
  <si>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</si>
  <si>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</si>
  <si>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</si>
  <si>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</si>
  <si>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</si>
  <si>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</si>
  <si>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</si>
  <si>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</si>
  <si>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</si>
  <si>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</si>
  <si>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</si>
  <si>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</si>
  <si>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</si>
  <si>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</si>
  <si>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</si>
  <si>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</si>
  <si>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</si>
  <si>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</si>
  <si>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</si>
  <si>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</si>
  <si>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</si>
  <si>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</si>
  <si>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</si>
  <si>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</si>
  <si>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</si>
  <si>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</si>
  <si>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</si>
  <si>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</si>
  <si>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</si>
  <si>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</si>
  <si>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</si>
  <si>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</si>
  <si>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</si>
  <si>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</si>
  <si>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</si>
  <si>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</si>
  <si>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</si>
  <si>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</si>
  <si>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</si>
  <si>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</si>
  <si>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</si>
  <si>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</si>
  <si>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</si>
  <si>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</si>
  <si>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</si>
  <si>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</si>
  <si>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</si>
  <si>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</si>
  <si>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</si>
  <si>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</si>
  <si>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</si>
  <si>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</si>
  <si>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</si>
  <si>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</si>
  <si>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</si>
  <si>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</si>
  <si>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</si>
  <si>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</si>
  <si>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</si>
  <si>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</si>
  <si>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</si>
  <si>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</si>
  <si>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</si>
  <si>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</si>
  <si>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</si>
  <si>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</si>
  <si>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</si>
  <si>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</si>
  <si>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</si>
  <si>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</si>
  <si>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</si>
  <si>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</si>
  <si>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</si>
  <si>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</si>
  <si>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</si>
  <si>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</si>
  <si>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</si>
  <si>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</si>
  <si>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</si>
  <si>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</si>
  <si>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</si>
  <si>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</si>
  <si>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</si>
  <si>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</si>
  <si>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</si>
  <si>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</si>
  <si>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</si>
  <si>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</si>
  <si>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</si>
  <si>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</si>
  <si>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</si>
  <si>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</si>
  <si>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</si>
  <si>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</si>
  <si>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</si>
  <si>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</si>
  <si>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</si>
  <si>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</si>
  <si>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</si>
  <si>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</si>
  <si>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</si>
  <si>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</si>
  <si>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</si>
  <si>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</si>
  <si>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</si>
  <si>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</si>
  <si>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</si>
  <si>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</si>
  <si>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</si>
  <si>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</si>
  <si>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</si>
  <si>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</si>
  <si>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</si>
  <si>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</si>
  <si>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</si>
  <si>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</si>
  <si>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</si>
  <si>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</si>
  <si>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</si>
  <si>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</si>
  <si>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</si>
  <si>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</si>
  <si>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</si>
  <si>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</si>
  <si>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</si>
  <si>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</si>
  <si>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</si>
  <si>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</si>
  <si>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</si>
  <si>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</si>
  <si>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</si>
  <si>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</si>
  <si>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</si>
  <si>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</si>
  <si>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</si>
  <si>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</si>
  <si>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</si>
  <si>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</si>
  <si>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</si>
  <si>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</si>
  <si>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</si>
  <si>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</si>
  <si>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</si>
  <si>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</si>
  <si>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</si>
  <si>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</si>
  <si>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</si>
  <si>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</si>
  <si>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</si>
  <si>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</si>
  <si>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</si>
  <si>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</si>
  <si>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</si>
  <si>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</si>
  <si>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</si>
  <si>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</si>
  <si>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</si>
  <si>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</si>
  <si>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</si>
  <si>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</si>
  <si>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</si>
  <si>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</si>
  <si>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</si>
  <si>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</si>
  <si>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</si>
  <si>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</si>
  <si>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</si>
  <si>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</si>
  <si>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</si>
  <si>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</si>
  <si>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</si>
  <si>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</si>
  <si>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</si>
  <si>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</si>
  <si>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</si>
  <si>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</si>
  <si>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</si>
  <si>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</si>
  <si>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</si>
  <si>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</si>
  <si>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</si>
  <si>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</si>
  <si>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</si>
  <si>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</si>
  <si>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</si>
  <si>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</si>
  <si>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</si>
  <si>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</si>
  <si>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</si>
  <si>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</si>
  <si>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</si>
  <si>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</si>
  <si>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</si>
  <si>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</si>
  <si>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</si>
  <si>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</si>
  <si>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</si>
  <si>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</si>
  <si>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</si>
  <si>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</si>
  <si>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</si>
  <si>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</si>
  <si>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</si>
  <si>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</si>
  <si>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</si>
  <si>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</si>
  <si>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</si>
  <si>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</si>
  <si>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</si>
  <si>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</si>
  <si>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</si>
  <si>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</si>
  <si>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</si>
  <si>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</si>
  <si>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</si>
  <si>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</si>
  <si>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</si>
  <si>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</si>
  <si>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</si>
  <si>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</si>
  <si>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</si>
  <si>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</si>
  <si>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</si>
  <si>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</si>
  <si>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</si>
  <si>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</si>
  <si>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</si>
  <si>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</si>
  <si>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</si>
  <si>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</si>
  <si>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</si>
  <si>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</si>
  <si>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</si>
  <si>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</si>
  <si>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</si>
  <si>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</si>
  <si>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</si>
  <si>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</si>
  <si>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</si>
  <si>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</si>
  <si>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</si>
  <si>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</si>
  <si>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</si>
  <si>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</si>
  <si>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</si>
  <si>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</si>
  <si>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</si>
  <si>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</si>
  <si>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</si>
  <si>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</si>
  <si>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</si>
  <si>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</si>
  <si>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</si>
  <si>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</si>
  <si>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</si>
  <si>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</si>
  <si>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</si>
  <si>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</si>
  <si>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</si>
  <si>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</si>
  <si>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</si>
  <si>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</si>
  <si>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</si>
  <si>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</si>
  <si>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</si>
  <si>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</si>
  <si>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</si>
  <si>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</si>
  <si>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</si>
  <si>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</si>
  <si>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</si>
  <si>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</si>
  <si>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</si>
  <si>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</si>
  <si>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</si>
  <si>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</si>
  <si>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</si>
  <si>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</si>
  <si>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</si>
  <si>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</si>
  <si>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</si>
  <si>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</si>
  <si>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</si>
  <si>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</si>
  <si>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</si>
  <si>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</si>
  <si>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</si>
  <si>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</si>
  <si>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</si>
  <si>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</si>
  <si>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</si>
  <si>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</si>
  <si>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</si>
  <si>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</si>
  <si>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</si>
  <si>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</si>
  <si>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</si>
  <si>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</si>
  <si>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</si>
  <si>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</si>
  <si>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</si>
  <si>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</si>
  <si>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</si>
  <si>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</si>
  <si>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</si>
  <si>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</si>
  <si>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</si>
  <si>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</si>
  <si>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</si>
  <si>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</si>
  <si>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</si>
  <si>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</si>
  <si>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</si>
  <si>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</si>
  <si>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</si>
  <si>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</si>
  <si>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</si>
  <si>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</si>
  <si>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</si>
  <si>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</si>
  <si>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</si>
  <si>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</si>
  <si>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</si>
  <si>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</si>
  <si>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</si>
  <si>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</si>
  <si>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</si>
  <si>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</si>
  <si>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</si>
  <si>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</si>
  <si>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</si>
  <si>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</si>
  <si>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</si>
  <si>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</si>
  <si>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</si>
  <si>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</si>
  <si>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</si>
  <si>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</si>
  <si>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</si>
  <si>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</si>
  <si>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</si>
  <si>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</si>
  <si>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</si>
  <si>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</si>
  <si>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</si>
  <si>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</si>
  <si>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</si>
  <si>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</si>
  <si>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</si>
  <si>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</si>
  <si>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</si>
  <si>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</si>
  <si>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</si>
  <si>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</si>
  <si>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</si>
  <si>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</si>
  <si>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</si>
  <si>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</si>
  <si>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</si>
  <si>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</si>
  <si>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</si>
  <si>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</si>
  <si>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</si>
  <si>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</si>
  <si>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</si>
  <si>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</si>
  <si>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</si>
  <si>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</si>
  <si>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</si>
  <si>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</si>
  <si>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</si>
  <si>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</si>
  <si>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</si>
  <si>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</si>
  <si>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</si>
  <si>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</si>
  <si>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</si>
  <si>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</si>
  <si>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</si>
  <si>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</si>
  <si>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</si>
  <si>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</si>
  <si>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</si>
  <si>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</si>
  <si>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</si>
  <si>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</si>
  <si>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</si>
  <si>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</si>
  <si>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</si>
  <si>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</si>
  <si>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</si>
  <si>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</si>
  <si>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</si>
  <si>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</si>
  <si>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</si>
  <si>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</si>
  <si>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</si>
  <si>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</si>
  <si>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</si>
  <si>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</si>
  <si>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</si>
  <si>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</si>
  <si>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</si>
  <si>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</si>
  <si>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</si>
  <si>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</si>
  <si>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</si>
  <si>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</si>
  <si>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</si>
  <si>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</si>
  <si>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</si>
  <si>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</si>
  <si>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</si>
  <si>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</si>
  <si>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</si>
  <si>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</si>
  <si>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</si>
  <si>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</si>
  <si>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</si>
  <si>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</si>
  <si>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</si>
  <si>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</si>
  <si>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</si>
  <si>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</si>
  <si>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</si>
  <si>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</si>
  <si>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</si>
  <si>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</si>
  <si>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</si>
  <si>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</si>
  <si>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</si>
  <si>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</si>
  <si>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</si>
  <si>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</si>
  <si>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</si>
  <si>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</si>
  <si>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</si>
  <si>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</si>
  <si>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</si>
  <si>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</si>
  <si>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</si>
  <si>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</si>
  <si>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</si>
  <si>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</si>
  <si>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</si>
  <si>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</si>
  <si>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</si>
  <si>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</si>
  <si>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</si>
  <si>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</si>
  <si>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</si>
  <si>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</si>
  <si>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</si>
  <si>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</si>
  <si>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</si>
  <si>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</si>
  <si>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</si>
  <si>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</si>
  <si>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</si>
  <si>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</si>
  <si>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</si>
  <si>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</si>
  <si>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</si>
  <si>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</si>
  <si>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</si>
  <si>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</si>
  <si>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</si>
  <si>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</si>
  <si>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</si>
  <si>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</si>
  <si>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</si>
  <si>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</si>
  <si>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</si>
  <si>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</si>
  <si>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</si>
  <si>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</si>
  <si>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</si>
  <si>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</si>
  <si>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</si>
  <si>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</si>
  <si>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</si>
  <si>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</si>
  <si>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</si>
  <si>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</si>
  <si>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</si>
  <si>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</si>
  <si>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</si>
  <si>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</si>
  <si>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</si>
  <si>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</si>
  <si>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</si>
  <si>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</si>
  <si>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</si>
  <si>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</si>
  <si>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</si>
  <si>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</si>
  <si>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</si>
  <si>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</si>
  <si>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</si>
  <si>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</si>
  <si>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</si>
  <si>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</si>
  <si>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</si>
  <si>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</si>
  <si>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</si>
  <si>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</si>
  <si>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</si>
  <si>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</si>
  <si>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</si>
  <si>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</si>
  <si>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</si>
  <si>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</si>
  <si>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</si>
  <si>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</si>
  <si>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</si>
  <si>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</si>
  <si>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</si>
  <si>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</si>
  <si>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</si>
  <si>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</si>
  <si>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</si>
  <si>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</si>
  <si>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</si>
  <si>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</si>
  <si>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</si>
  <si>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</si>
  <si>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</si>
  <si>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</si>
  <si>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</si>
  <si>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</si>
  <si>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</si>
  <si>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</si>
  <si>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</si>
  <si>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</si>
  <si>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</si>
  <si>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</si>
  <si>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</si>
  <si>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</si>
  <si>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</si>
  <si>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</si>
  <si>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</si>
  <si>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</si>
  <si>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</si>
  <si>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</si>
  <si>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</si>
  <si>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</si>
  <si>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</si>
  <si>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</si>
  <si>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</si>
  <si>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</si>
  <si>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</si>
  <si>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</si>
  <si>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</si>
  <si>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</si>
  <si>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</si>
  <si>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</si>
  <si>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</si>
  <si>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</si>
  <si>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</si>
  <si>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</si>
  <si>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</si>
  <si>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</si>
  <si>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</si>
  <si>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</si>
  <si>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</si>
  <si>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</si>
  <si>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</si>
  <si>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</si>
  <si>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</si>
  <si>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</si>
  <si>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</si>
  <si>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</si>
  <si>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</si>
  <si>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</si>
  <si>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</si>
  <si>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</si>
  <si>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</si>
  <si>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</si>
  <si>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</si>
  <si>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</si>
  <si>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</si>
  <si>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</si>
  <si>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</si>
  <si>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</si>
  <si>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</si>
  <si>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</si>
  <si>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</si>
  <si>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</si>
  <si>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</si>
  <si>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</si>
  <si>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</si>
  <si>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</si>
  <si>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</si>
  <si>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</si>
  <si>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</si>
  <si>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</si>
  <si>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</si>
  <si>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</si>
  <si>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</si>
  <si>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</si>
  <si>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</si>
  <si>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</si>
  <si>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</si>
  <si>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</si>
  <si>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</si>
  <si>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</si>
  <si>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</si>
  <si>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</si>
  <si>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</si>
  <si>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</si>
  <si>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</si>
  <si>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</si>
  <si>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</si>
  <si>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</si>
  <si>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</si>
  <si>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</si>
  <si>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</si>
  <si>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</si>
  <si>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</si>
  <si>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</si>
  <si>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</si>
  <si>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</si>
  <si>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</si>
  <si>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</si>
  <si>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</si>
  <si>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</si>
  <si>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</si>
  <si>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</si>
  <si>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</si>
  <si>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</si>
  <si>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</si>
  <si>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</si>
  <si>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</si>
  <si>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</si>
  <si>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</si>
  <si>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</si>
  <si>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</si>
  <si>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</si>
  <si>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</si>
  <si>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</si>
  <si>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</si>
  <si>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</si>
  <si>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</si>
  <si>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</si>
  <si>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</si>
  <si>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</si>
  <si>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</si>
  <si>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</si>
  <si>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</si>
  <si>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</si>
  <si>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</si>
  <si>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</si>
  <si>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</si>
  <si>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</si>
  <si>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</si>
  <si>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</si>
  <si>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</si>
  <si>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</si>
  <si>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</si>
  <si>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</si>
  <si>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</si>
  <si>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</si>
  <si>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</si>
  <si>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</si>
  <si>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</si>
  <si>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</si>
  <si>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</si>
  <si>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</si>
  <si>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</si>
  <si>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</si>
  <si>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</si>
  <si>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</si>
  <si>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</si>
  <si>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</si>
  <si>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</si>
  <si>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</si>
  <si>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</si>
  <si>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</si>
  <si>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</si>
  <si>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</si>
  <si>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</si>
  <si>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</si>
  <si>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</si>
  <si>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</si>
  <si>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</si>
  <si>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</si>
  <si>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</si>
  <si>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</si>
  <si>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</si>
  <si>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</si>
  <si>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</si>
  <si>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</si>
  <si>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</si>
  <si>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</si>
  <si>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</si>
  <si>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</si>
  <si>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</si>
  <si>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</si>
  <si>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</si>
  <si>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</si>
  <si>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</si>
  <si>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</si>
  <si>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</si>
  <si>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</si>
  <si>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</si>
  <si>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</si>
  <si>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</si>
  <si>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</si>
  <si>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</si>
  <si>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</si>
  <si>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</si>
  <si>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</si>
  <si>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</si>
  <si>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</si>
  <si>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</si>
  <si>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</si>
  <si>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</si>
  <si>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</si>
  <si>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</si>
  <si>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</si>
  <si>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</si>
  <si>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</si>
  <si>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</si>
  <si>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</si>
  <si>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</si>
  <si>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</si>
  <si>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</si>
  <si>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</si>
  <si>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</si>
  <si>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</si>
  <si>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</si>
  <si>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</si>
  <si>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</si>
  <si>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</si>
  <si>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</si>
  <si>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</si>
  <si>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</si>
  <si>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</si>
  <si>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</si>
  <si>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</si>
  <si>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</si>
  <si>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</si>
  <si>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</si>
  <si>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</si>
  <si>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</si>
  <si>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</si>
  <si>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</si>
  <si>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</si>
  <si>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</si>
  <si>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</si>
  <si>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</si>
  <si>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</si>
  <si>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</si>
  <si>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</si>
  <si>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</si>
  <si>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</si>
  <si>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</si>
  <si>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</si>
  <si>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</si>
  <si>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</si>
  <si>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</si>
  <si>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</si>
  <si>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</si>
  <si>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</si>
  <si>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</si>
  <si>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</si>
  <si>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</si>
  <si>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</si>
  <si>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</si>
  <si>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</si>
  <si>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</si>
  <si>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</si>
  <si>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</si>
  <si>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</si>
  <si>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</si>
  <si>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</si>
  <si>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</si>
  <si>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</si>
  <si>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</si>
  <si>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</si>
  <si>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</si>
  <si>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</si>
  <si>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</si>
  <si>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</si>
  <si>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</si>
  <si>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</si>
  <si>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</si>
  <si>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</si>
  <si>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</si>
  <si>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</si>
  <si>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</si>
  <si>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</si>
  <si>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</si>
  <si>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</si>
  <si>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</si>
  <si>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</si>
  <si>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</si>
  <si>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</si>
  <si>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</si>
  <si>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</si>
  <si>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</si>
  <si>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</si>
  <si>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</si>
  <si>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</si>
  <si>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</si>
  <si>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</si>
  <si>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</si>
  <si>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</si>
  <si>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</si>
  <si>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</si>
  <si>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</si>
  <si>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</si>
  <si>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</si>
  <si>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</si>
  <si>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</si>
  <si>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</si>
  <si>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</si>
  <si>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</si>
  <si>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</si>
  <si>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</si>
  <si>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</si>
  <si>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</si>
  <si>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</si>
  <si>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</si>
  <si>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</si>
  <si>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</si>
  <si>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</si>
  <si>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</si>
  <si>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</si>
  <si>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</si>
  <si>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</si>
  <si>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</si>
  <si>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</si>
  <si>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</si>
  <si>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</si>
  <si>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</si>
  <si>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</si>
  <si>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</si>
  <si>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</si>
  <si>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</si>
  <si>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</si>
  <si>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</si>
  <si>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</si>
  <si>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</si>
  <si>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</si>
  <si>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</si>
  <si>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</si>
  <si>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</si>
  <si>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</si>
  <si>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</si>
  <si>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</si>
  <si>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</si>
  <si>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</si>
  <si>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</si>
  <si>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</si>
  <si>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</si>
  <si>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</si>
  <si>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</si>
  <si>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</si>
  <si>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</si>
  <si>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</si>
  <si>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</si>
  <si>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</si>
  <si>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</si>
  <si>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</si>
  <si>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</si>
  <si>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</si>
  <si>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</si>
  <si>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</si>
  <si>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</si>
  <si>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</si>
  <si>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</si>
  <si>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</si>
  <si>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</si>
  <si>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</si>
  <si>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</si>
  <si>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</si>
  <si>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</si>
  <si>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</si>
  <si>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</si>
  <si>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</si>
  <si>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</si>
  <si>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</si>
  <si>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</si>
  <si>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</si>
  <si>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</si>
  <si>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</si>
  <si>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</si>
  <si>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</si>
  <si>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</si>
  <si>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</si>
  <si>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</si>
  <si>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</si>
  <si>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</si>
  <si>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</si>
  <si>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</si>
  <si>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</si>
  <si>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</si>
  <si>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</si>
  <si>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</si>
  <si>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</si>
  <si>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</si>
  <si>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</si>
  <si>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</si>
  <si>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</si>
  <si>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</si>
  <si>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</si>
  <si>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</si>
  <si>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</si>
  <si>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</si>
  <si>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</si>
  <si>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</si>
  <si>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</si>
  <si>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</si>
  <si>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</si>
  <si>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</si>
  <si>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</si>
  <si>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</si>
  <si>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</si>
  <si>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</si>
  <si>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</si>
  <si>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</si>
  <si>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</si>
  <si>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</si>
  <si>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</si>
  <si>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</si>
  <si>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</si>
  <si>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</si>
  <si>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</si>
  <si>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</si>
  <si>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</si>
  <si>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</si>
  <si>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</si>
  <si>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</si>
  <si>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</si>
  <si>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</si>
  <si>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</si>
  <si>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</si>
  <si>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</si>
  <si>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</si>
  <si>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</si>
  <si>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</si>
  <si>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</si>
  <si>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</si>
  <si>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</si>
  <si>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</si>
  <si>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</si>
  <si>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</si>
  <si>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</si>
  <si>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</si>
  <si>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</si>
  <si>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</si>
  <si>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</si>
  <si>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</si>
  <si>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</si>
  <si>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</si>
  <si>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</si>
  <si>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</si>
  <si>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</si>
  <si>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</si>
  <si>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</si>
  <si>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</si>
  <si>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</si>
  <si>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</si>
  <si>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</si>
  <si>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</si>
  <si>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</si>
  <si>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</si>
  <si>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</si>
  <si>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</si>
  <si>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</si>
  <si>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</si>
  <si>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</si>
  <si>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</si>
  <si>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</si>
  <si>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</si>
  <si>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</si>
  <si>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</si>
  <si>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</si>
  <si>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</si>
  <si>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</si>
  <si>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</si>
  <si>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</si>
  <si>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</si>
  <si>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</si>
  <si>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</si>
  <si>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</si>
  <si>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</si>
  <si>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</si>
  <si>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</si>
  <si>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</si>
  <si>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</si>
  <si>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</si>
  <si>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</si>
  <si>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</si>
  <si>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</si>
  <si>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</si>
  <si>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</si>
  <si>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</si>
  <si>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</si>
  <si>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</si>
  <si>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</si>
  <si>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</si>
  <si>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</si>
  <si>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</si>
  <si>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</si>
  <si>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</si>
  <si>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</si>
  <si>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</si>
  <si>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</si>
  <si>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</si>
  <si>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</si>
  <si>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</si>
  <si>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</si>
  <si>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</si>
  <si>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</si>
  <si>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</si>
  <si>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</si>
  <si>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</si>
  <si>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</si>
  <si>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</si>
  <si>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</si>
  <si>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</si>
  <si>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</si>
  <si>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</si>
  <si>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</si>
  <si>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</si>
  <si>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</si>
  <si>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</si>
  <si>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</si>
  <si>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</si>
  <si>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</si>
  <si>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</si>
  <si>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</si>
  <si>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</si>
  <si>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</si>
  <si>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</si>
  <si>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</si>
  <si>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</si>
  <si>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</si>
  <si>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</si>
  <si>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</si>
  <si>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</si>
  <si>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</si>
  <si>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</si>
  <si>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</si>
  <si>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</si>
  <si>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</si>
  <si>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</si>
  <si>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</si>
  <si>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</si>
  <si>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</si>
  <si>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</si>
  <si>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</si>
  <si>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</si>
  <si>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</si>
  <si>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</si>
  <si>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</si>
  <si>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</si>
  <si>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</si>
  <si>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</si>
  <si>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</si>
  <si>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</si>
  <si>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</si>
  <si>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</si>
  <si>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</si>
  <si>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</si>
  <si>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</si>
  <si>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</si>
  <si>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</si>
  <si>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</si>
  <si>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</si>
  <si>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</si>
  <si>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</si>
  <si>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</si>
  <si>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</si>
  <si>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</si>
  <si>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</si>
  <si>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</si>
  <si>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</si>
  <si>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</si>
  <si>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</si>
  <si>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</si>
  <si>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</si>
  <si>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</si>
  <si>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</si>
  <si>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</si>
  <si>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</si>
  <si>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</si>
  <si>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</si>
  <si>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</si>
  <si>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</si>
  <si>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</si>
  <si>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</si>
  <si>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</si>
  <si>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</si>
  <si>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</si>
  <si>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</si>
  <si>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</si>
  <si>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</si>
  <si>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</si>
  <si>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</si>
  <si>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</si>
  <si>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</si>
  <si>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</si>
  <si>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</si>
  <si>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</si>
  <si>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</si>
  <si>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</si>
  <si>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</si>
  <si>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</si>
  <si>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</si>
  <si>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</si>
  <si>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</si>
  <si>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</si>
  <si>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</si>
  <si>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</si>
  <si>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</si>
  <si>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</si>
  <si>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</si>
  <si>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</si>
  <si>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</si>
  <si>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</si>
  <si>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</si>
  <si>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</si>
  <si>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</si>
  <si>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</si>
  <si>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</si>
  <si>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</si>
  <si>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</si>
  <si>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</si>
  <si>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</si>
  <si>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</si>
  <si>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</si>
  <si>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</si>
  <si>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</si>
  <si>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</si>
  <si>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</si>
  <si>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</si>
  <si>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</si>
  <si>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</si>
  <si>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</si>
  <si>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</si>
  <si>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</si>
  <si>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</si>
  <si>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</si>
  <si>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</si>
  <si>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</si>
  <si>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</si>
  <si>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</si>
  <si>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</si>
  <si>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</si>
  <si>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</si>
  <si>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</si>
  <si>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</si>
  <si>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</si>
  <si>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</si>
  <si>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</si>
  <si>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</si>
  <si>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</si>
  <si>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</si>
  <si>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</si>
  <si>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</si>
  <si>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</si>
  <si>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</si>
  <si>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</si>
  <si>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</si>
  <si>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</si>
  <si>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</si>
  <si>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</si>
  <si>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</si>
  <si>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</si>
  <si>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</si>
  <si>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</si>
  <si>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</si>
  <si>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</si>
  <si>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</si>
  <si>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</si>
  <si>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</si>
  <si>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</si>
  <si>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</si>
  <si>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</si>
  <si>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</si>
  <si>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</si>
  <si>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</si>
  <si>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</si>
  <si>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</si>
  <si>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</si>
  <si>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</si>
  <si>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</si>
  <si>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</si>
  <si>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</si>
  <si>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</si>
  <si>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</si>
  <si>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</si>
  <si>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</si>
  <si>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</si>
  <si>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</si>
  <si>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</si>
  <si>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</si>
  <si>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</si>
  <si>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</si>
  <si>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</si>
  <si>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</si>
  <si>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</si>
  <si>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</si>
  <si>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</si>
  <si>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</si>
  <si>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</si>
  <si>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</si>
  <si>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</si>
  <si>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</si>
  <si>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</si>
  <si>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</si>
  <si>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</si>
  <si>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</si>
  <si>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</si>
  <si>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</si>
  <si>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</si>
  <si>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</si>
  <si>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</si>
  <si>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</si>
  <si>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</si>
  <si>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</si>
  <si>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</si>
  <si>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</si>
  <si>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</si>
  <si>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</si>
  <si>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</si>
  <si>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</si>
  <si>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</si>
  <si>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</si>
  <si>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</si>
  <si>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</si>
  <si>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</si>
  <si>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</si>
  <si>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</si>
  <si>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</si>
  <si>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</si>
  <si>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</si>
  <si>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</si>
  <si>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</si>
  <si>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</si>
  <si>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</si>
  <si>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</si>
  <si>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</si>
  <si>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</si>
  <si>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</si>
  <si>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</si>
  <si>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</si>
  <si>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</si>
  <si>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</si>
  <si>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</si>
  <si>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</si>
  <si>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</si>
  <si>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</si>
  <si>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</si>
  <si>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</si>
  <si>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</si>
  <si>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</si>
  <si>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</si>
  <si>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</si>
  <si>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</si>
  <si>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</si>
  <si>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</si>
  <si>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</si>
  <si>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</si>
  <si>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</si>
  <si>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</si>
  <si>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</si>
  <si>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</si>
  <si>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</si>
  <si>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</si>
  <si>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</si>
  <si>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</si>
  <si>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</si>
  <si>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</si>
  <si>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</si>
  <si>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</si>
  <si>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</si>
  <si>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</si>
  <si>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</si>
  <si>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</si>
  <si>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</si>
  <si>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</si>
  <si>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</si>
  <si>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</si>
  <si>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</si>
  <si>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</si>
  <si>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</si>
  <si>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</si>
  <si>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</si>
  <si>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</si>
  <si>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</si>
  <si>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</si>
  <si>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</si>
  <si>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</si>
  <si>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</si>
  <si>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</si>
  <si>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</si>
  <si>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</si>
  <si>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</si>
  <si>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</si>
  <si>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</si>
  <si>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</si>
  <si>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</si>
  <si>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</si>
  <si>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</si>
  <si>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</si>
  <si>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</si>
  <si>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</si>
  <si>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</si>
  <si>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</si>
  <si>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</si>
  <si>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</si>
  <si>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</si>
  <si>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</si>
  <si>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</si>
  <si>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</si>
  <si>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</si>
  <si>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</si>
  <si>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</si>
  <si>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</si>
  <si>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</si>
  <si>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</si>
  <si>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</si>
  <si>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</si>
  <si>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</si>
  <si>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</si>
  <si>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</si>
  <si>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</si>
  <si>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</si>
  <si>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</si>
  <si>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</si>
  <si>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</si>
  <si>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</si>
  <si>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</si>
  <si>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</si>
  <si>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</si>
  <si>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</si>
  <si>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</si>
  <si>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</si>
  <si>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</si>
  <si>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</si>
  <si>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</si>
  <si>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</si>
  <si>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</si>
  <si>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</si>
  <si>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</si>
  <si>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</si>
  <si>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</si>
  <si>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</si>
  <si>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</si>
  <si>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</si>
  <si>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</si>
  <si>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</si>
  <si>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</si>
  <si>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</si>
  <si>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</si>
  <si>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</si>
  <si>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</si>
  <si>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</si>
  <si>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</si>
  <si>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</si>
  <si>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</si>
  <si>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</si>
  <si>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</si>
  <si>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</si>
  <si>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</si>
  <si>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</si>
  <si>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</si>
  <si>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</si>
  <si>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</si>
  <si>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</si>
  <si>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</si>
  <si>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</si>
  <si>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</si>
  <si>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</si>
  <si>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</si>
  <si>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</si>
  <si>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</si>
  <si>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</si>
  <si>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</si>
  <si>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</si>
  <si>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</si>
  <si>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</si>
  <si>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</si>
  <si>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</si>
  <si>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</si>
  <si>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</si>
  <si>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</si>
  <si>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</si>
  <si>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</si>
  <si>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</si>
  <si>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</si>
  <si>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</si>
  <si>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</si>
  <si>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</si>
  <si>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</si>
  <si>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</si>
  <si>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</si>
  <si>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</si>
  <si>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</si>
  <si>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</si>
  <si>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</si>
  <si>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</si>
  <si>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</si>
  <si>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</si>
  <si>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</si>
  <si>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</si>
  <si>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</si>
  <si>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</si>
  <si>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</si>
  <si>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</si>
  <si>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</si>
  <si>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</si>
  <si>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</si>
  <si>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</si>
  <si>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</si>
  <si>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</si>
  <si>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</si>
  <si>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</si>
  <si>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</si>
  <si>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</si>
  <si>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</si>
  <si>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</si>
  <si>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</si>
  <si>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</si>
  <si>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</si>
  <si>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</si>
  <si>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</si>
  <si>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</si>
  <si>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</si>
  <si>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</si>
  <si>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</si>
  <si>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</si>
  <si>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</si>
  <si>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</si>
  <si>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</si>
  <si>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</si>
  <si>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</si>
  <si>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</si>
  <si>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</si>
  <si>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</si>
  <si>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</si>
  <si>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</si>
  <si>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</si>
  <si>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</si>
  <si>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</si>
  <si>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</si>
  <si>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</si>
  <si>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</si>
  <si>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</si>
  <si>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</si>
  <si>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</si>
  <si>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</si>
  <si>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</si>
  <si>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</si>
  <si>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</si>
  <si>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</si>
  <si>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</si>
  <si>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</si>
  <si>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</si>
  <si>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</si>
  <si>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</si>
  <si>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</si>
  <si>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</si>
  <si>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</si>
  <si>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</si>
  <si>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</si>
  <si>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</si>
  <si>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</si>
  <si>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</si>
  <si>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</si>
  <si>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</si>
  <si>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</si>
  <si>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</si>
  <si>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</si>
  <si>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</si>
  <si>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</si>
  <si>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</si>
  <si>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</si>
  <si>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</si>
  <si>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</si>
  <si>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</si>
  <si>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</si>
  <si>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</si>
  <si>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</si>
  <si>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</si>
  <si>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</si>
  <si>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</si>
  <si>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</si>
  <si>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</si>
  <si>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</si>
  <si>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</si>
  <si>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</si>
  <si>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</si>
  <si>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</si>
  <si>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</si>
  <si>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</si>
  <si>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</si>
  <si>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</si>
  <si>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</si>
  <si>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</si>
  <si>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</si>
  <si>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</si>
  <si>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</si>
  <si>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</si>
  <si>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</si>
  <si>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</si>
  <si>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</si>
  <si>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</si>
  <si>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</si>
  <si>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</si>
  <si>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</si>
  <si>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</si>
  <si>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</si>
  <si>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</si>
  <si>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</si>
  <si>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</si>
  <si>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</si>
  <si>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</si>
  <si>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</si>
  <si>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</si>
  <si>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</si>
  <si>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</si>
  <si>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</si>
  <si>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</si>
  <si>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</si>
  <si>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</si>
  <si>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</si>
  <si>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</si>
  <si>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</si>
  <si>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</si>
  <si>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</si>
  <si>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</si>
  <si>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</si>
  <si>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</si>
  <si>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</si>
  <si>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</si>
  <si>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</si>
  <si>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</si>
  <si>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</si>
  <si>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</si>
  <si>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</si>
  <si>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</si>
  <si>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</si>
  <si>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</si>
  <si>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</si>
  <si>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</si>
  <si>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</si>
  <si>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</si>
  <si>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</si>
  <si>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</si>
  <si>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</si>
  <si>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</si>
  <si>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</si>
  <si>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</si>
  <si>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</si>
  <si>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</si>
  <si>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</si>
  <si>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</si>
  <si>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</si>
  <si>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</si>
  <si>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</si>
  <si>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</si>
  <si>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</si>
  <si>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</si>
  <si>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</si>
  <si>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</si>
  <si>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</si>
  <si>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</si>
  <si>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</si>
  <si>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</si>
  <si>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</si>
  <si>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</si>
  <si>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</si>
  <si>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</si>
  <si>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</si>
  <si>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</si>
  <si>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</si>
  <si>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</si>
  <si>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</si>
  <si>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</si>
  <si>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</si>
  <si>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</si>
  <si>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</si>
  <si>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</si>
  <si>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</si>
  <si>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</si>
  <si>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</si>
  <si>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</si>
  <si>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</si>
  <si>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</si>
  <si>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</si>
  <si>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</si>
  <si>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</si>
  <si>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</si>
  <si>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</si>
  <si>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</si>
  <si>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</si>
  <si>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</si>
  <si>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</si>
  <si>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</si>
  <si>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</si>
  <si>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</si>
  <si>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</si>
  <si>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</si>
  <si>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</si>
  <si>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</si>
  <si>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</si>
  <si>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</si>
  <si>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</si>
  <si>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</si>
  <si>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</si>
  <si>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</si>
  <si>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</si>
  <si>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</si>
  <si>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</si>
  <si>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</si>
  <si>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</si>
  <si>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</si>
  <si>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</si>
  <si>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</si>
  <si>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</si>
  <si>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</si>
  <si>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</si>
  <si>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</si>
  <si>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</si>
  <si>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</si>
  <si>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</si>
  <si>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</si>
  <si>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</si>
  <si>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</si>
  <si>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</si>
  <si>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</si>
  <si>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</si>
  <si>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</si>
  <si>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</si>
  <si>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</si>
  <si>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</si>
  <si>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</si>
  <si>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</si>
  <si>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</si>
  <si>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</si>
  <si>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</si>
  <si>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</si>
  <si>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</si>
  <si>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</si>
  <si>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</si>
  <si>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</si>
  <si>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</si>
  <si>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</si>
  <si>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</si>
  <si>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</si>
  <si>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</si>
  <si>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</si>
  <si>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</si>
  <si>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</si>
  <si>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</si>
  <si>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</si>
  <si>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</si>
  <si>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</si>
  <si>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</si>
  <si>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</si>
  <si>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</si>
  <si>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</si>
  <si>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</si>
  <si>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</si>
  <si>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</si>
  <si>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</si>
  <si>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</si>
  <si>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</si>
  <si>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</si>
  <si>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</si>
  <si>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</si>
  <si>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</si>
  <si>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</si>
  <si>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</si>
  <si>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</si>
  <si>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</si>
  <si>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</si>
  <si>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</si>
  <si>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</si>
  <si>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</si>
  <si>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</si>
  <si>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</si>
  <si>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</si>
  <si>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</si>
  <si>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</si>
  <si>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</si>
  <si>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</si>
  <si>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</si>
  <si>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</si>
  <si>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</si>
  <si>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</si>
  <si>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</si>
  <si>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</si>
  <si>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</si>
  <si>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</si>
  <si>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</si>
  <si>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</si>
  <si>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</si>
  <si>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</si>
  <si>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</si>
  <si>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</si>
  <si>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</si>
  <si>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</si>
  <si>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</si>
  <si>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</si>
  <si>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</si>
  <si>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</si>
  <si>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</si>
  <si>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</si>
  <si>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</si>
  <si>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</si>
  <si>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</si>
  <si>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</si>
  <si>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</si>
  <si>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</si>
  <si>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</si>
  <si>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</si>
  <si>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</si>
  <si>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</si>
  <si>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</si>
  <si>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</si>
  <si>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</si>
  <si>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</si>
  <si>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</si>
  <si>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</si>
  <si>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</si>
  <si>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</si>
  <si>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</si>
  <si>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</si>
  <si>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</si>
  <si>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</si>
  <si>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</si>
  <si>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</si>
  <si>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</si>
  <si>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</si>
  <si>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</si>
  <si>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</si>
  <si>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</si>
  <si>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</si>
  <si>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</si>
  <si>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</si>
  <si>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</si>
  <si>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</si>
  <si>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</si>
  <si>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</si>
  <si>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</si>
  <si>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</si>
  <si>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</si>
  <si>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</si>
  <si>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</si>
  <si>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</si>
  <si>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</si>
  <si>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</si>
  <si>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</si>
  <si>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</si>
  <si>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</si>
  <si>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</si>
  <si>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</si>
  <si>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</si>
  <si>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</si>
  <si>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</si>
  <si>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</si>
  <si>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</si>
  <si>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</si>
  <si>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</si>
  <si>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</si>
  <si>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</si>
  <si>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</si>
  <si>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</si>
  <si>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</si>
  <si>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</si>
  <si>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</si>
  <si>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</si>
  <si>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</si>
  <si>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</si>
  <si>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</si>
  <si>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</si>
  <si>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</si>
  <si>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</si>
  <si>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</si>
  <si>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</si>
  <si>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</si>
  <si>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</si>
  <si>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</si>
  <si>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</si>
  <si>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</si>
  <si>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</si>
  <si>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</si>
  <si>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</si>
  <si>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</si>
  <si>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</si>
  <si>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</si>
  <si>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</si>
  <si>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</si>
  <si>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</si>
  <si>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</si>
  <si>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</si>
  <si>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</si>
  <si>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</si>
  <si>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</si>
  <si>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</si>
  <si>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</si>
  <si>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</si>
  <si>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</si>
  <si>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</si>
  <si>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</si>
  <si>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</si>
  <si>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</si>
  <si>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</si>
  <si>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</si>
  <si>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</si>
  <si>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</si>
  <si>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</si>
  <si>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</si>
  <si>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</si>
  <si>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</si>
  <si>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</si>
  <si>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</si>
  <si>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</si>
  <si>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</si>
  <si>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</si>
  <si>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</si>
  <si>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</si>
  <si>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</si>
  <si>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</si>
  <si>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</si>
  <si>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</si>
  <si>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</si>
  <si>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</si>
  <si>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</si>
  <si>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</si>
  <si>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</si>
  <si>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</si>
  <si>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</si>
  <si>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</si>
  <si>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</si>
  <si>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</si>
  <si>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</si>
  <si>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</si>
  <si>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</si>
  <si>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</si>
  <si>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</si>
  <si>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</si>
  <si>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</si>
  <si>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</si>
  <si>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</si>
  <si>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</si>
  <si>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</si>
  <si>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</si>
  <si>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</si>
  <si>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</si>
  <si>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</si>
  <si>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</si>
  <si>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</si>
  <si>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</si>
  <si>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</si>
  <si>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</si>
  <si>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</si>
  <si>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</si>
  <si>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</si>
  <si>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</si>
  <si>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</si>
  <si>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</si>
  <si>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</si>
  <si>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</si>
  <si>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</si>
  <si>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</si>
  <si>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</si>
  <si>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</si>
  <si>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</si>
  <si>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</si>
  <si>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</si>
  <si>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</si>
  <si>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</si>
  <si>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</si>
  <si>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</si>
  <si>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</si>
  <si>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</si>
  <si>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</si>
  <si>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</si>
  <si>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</si>
  <si>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</si>
  <si>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</si>
  <si>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</si>
  <si>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</si>
  <si>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</si>
  <si>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</si>
  <si>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</si>
  <si>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</si>
  <si>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</si>
  <si>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</si>
  <si>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</si>
  <si>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</si>
  <si>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</si>
  <si>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</si>
  <si>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</si>
  <si>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</si>
  <si>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</si>
  <si>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</si>
  <si>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</si>
  <si>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</si>
  <si>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</si>
  <si>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</si>
  <si>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</si>
  <si>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</si>
  <si>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</si>
  <si>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</si>
  <si>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</si>
  <si>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</si>
  <si>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</si>
  <si>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</si>
  <si>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</si>
  <si>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</si>
  <si>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</si>
  <si>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</si>
  <si>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</si>
  <si>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</si>
  <si>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</si>
  <si>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</si>
  <si>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</si>
  <si>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</si>
  <si>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</si>
  <si>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</si>
  <si>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</si>
  <si>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</si>
  <si>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</si>
  <si>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</si>
  <si>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</si>
  <si>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</si>
  <si>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</si>
  <si>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</si>
  <si>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</si>
  <si>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</si>
  <si>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</si>
  <si>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</si>
  <si>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</si>
  <si>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</si>
  <si>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</si>
  <si>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</si>
  <si>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</si>
  <si>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</si>
  <si>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</si>
  <si>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</si>
  <si>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</si>
  <si>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</si>
  <si>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</si>
  <si>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</si>
  <si>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</si>
  <si>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</si>
  <si>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</si>
  <si>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</si>
  <si>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</si>
  <si>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</si>
  <si>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</si>
  <si>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</si>
  <si>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</si>
  <si>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</si>
  <si>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</si>
  <si>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</si>
  <si>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</si>
  <si>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</si>
  <si>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</si>
  <si>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</si>
  <si>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</si>
  <si>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</si>
  <si>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</si>
  <si>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</si>
  <si>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</si>
  <si>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</si>
  <si>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</si>
  <si>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</si>
  <si>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</si>
  <si>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</si>
  <si>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</si>
  <si>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</si>
  <si>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</si>
  <si>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</si>
  <si>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</si>
  <si>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</si>
  <si>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</si>
  <si>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</si>
  <si>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</si>
  <si>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</si>
  <si>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</si>
  <si>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</si>
  <si>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</si>
  <si>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</si>
  <si>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</si>
  <si>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</si>
  <si>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</si>
  <si>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</si>
  <si>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</si>
  <si>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</si>
  <si>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</si>
  <si>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</si>
  <si>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</si>
  <si>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</si>
  <si>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</si>
  <si>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</si>
  <si>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</si>
  <si>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</si>
  <si>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</si>
  <si>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</si>
  <si>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</si>
  <si>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</si>
  <si>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</si>
  <si>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</si>
  <si>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</si>
  <si>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</si>
  <si>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</si>
  <si>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</si>
  <si>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</si>
  <si>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</si>
  <si>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</si>
  <si>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</si>
  <si>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</si>
  <si>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</si>
  <si>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</si>
  <si>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</si>
  <si>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</si>
  <si>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</si>
  <si>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</si>
  <si>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</si>
  <si>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</si>
  <si>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</si>
  <si>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</si>
  <si>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</si>
  <si>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</si>
  <si>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</si>
  <si>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</si>
  <si>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</si>
  <si>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</si>
  <si>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</si>
  <si>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</si>
  <si>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</si>
  <si>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</si>
  <si>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</si>
  <si>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</si>
  <si>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</si>
  <si>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</si>
  <si>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</si>
  <si>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</si>
  <si>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</si>
  <si>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</si>
  <si>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</si>
  <si>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</si>
  <si>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</si>
  <si>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</si>
  <si>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</si>
  <si>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</si>
  <si>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</si>
  <si>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</si>
  <si>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</si>
  <si>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</si>
  <si>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</si>
  <si>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</si>
  <si>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</si>
  <si>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</si>
  <si>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</si>
  <si>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</si>
  <si>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</si>
  <si>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</si>
  <si>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</si>
  <si>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</si>
  <si>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</si>
  <si>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</si>
  <si>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</si>
  <si>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</si>
  <si>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</si>
  <si>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</si>
  <si>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</si>
  <si>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</si>
  <si>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</si>
  <si>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</si>
  <si>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</si>
  <si>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</si>
  <si>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</si>
  <si>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</si>
  <si>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</si>
  <si>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</si>
  <si>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</si>
  <si>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</si>
  <si>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</si>
  <si>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</si>
  <si>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</si>
  <si>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</si>
  <si>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</si>
  <si>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</si>
  <si>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</si>
  <si>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</si>
  <si>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</si>
  <si>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</si>
  <si>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</si>
  <si>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</si>
  <si>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</si>
  <si>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</si>
  <si>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</si>
  <si>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</si>
  <si>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</si>
  <si>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</si>
  <si>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</si>
  <si>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</si>
  <si>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</si>
  <si>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</si>
  <si>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</si>
  <si>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</si>
  <si>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</si>
  <si>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</si>
  <si>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</si>
  <si>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</si>
  <si>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</si>
  <si>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</si>
  <si>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</si>
  <si>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</si>
  <si>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</si>
  <si>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</si>
  <si>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</si>
  <si>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</si>
  <si>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</si>
  <si>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</si>
  <si>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</si>
  <si>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</si>
  <si>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</si>
  <si>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</si>
  <si>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</si>
  <si>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</si>
  <si>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</si>
  <si>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</si>
  <si>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</si>
  <si>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</si>
  <si>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</si>
  <si>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</si>
  <si>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</si>
  <si>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</si>
  <si>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</si>
  <si>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</si>
  <si>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</si>
  <si>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</si>
  <si>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</si>
  <si>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</si>
  <si>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</si>
  <si>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</si>
  <si>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</si>
  <si>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</si>
  <si>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</si>
  <si>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</si>
  <si>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</si>
  <si>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</si>
  <si>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</si>
  <si>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</si>
  <si>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</si>
  <si>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</si>
  <si>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</si>
  <si>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</si>
  <si>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</si>
  <si>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</si>
  <si>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</si>
  <si>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</si>
  <si>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</si>
  <si>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</si>
  <si>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</si>
  <si>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</si>
  <si>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</si>
  <si>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</si>
  <si>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</si>
  <si>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</si>
  <si>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</si>
  <si>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</si>
  <si>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</si>
  <si>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</si>
  <si>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</si>
  <si>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</si>
  <si>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</si>
  <si>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</si>
  <si>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</si>
  <si>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</si>
  <si>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</si>
  <si>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</si>
  <si>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</si>
  <si>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</si>
  <si>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</si>
  <si>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</si>
  <si>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</si>
  <si>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</si>
  <si>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</si>
  <si>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</si>
  <si>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</si>
  <si>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</si>
  <si>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</si>
  <si>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</si>
  <si>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</si>
  <si>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</si>
  <si>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</si>
  <si>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</si>
  <si>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</si>
  <si>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</si>
  <si>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</si>
  <si>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</si>
  <si>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</si>
  <si>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</si>
  <si>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</si>
  <si>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</si>
  <si>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</si>
  <si>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</si>
  <si>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</si>
  <si>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</si>
  <si>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</si>
  <si>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</si>
  <si>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</si>
  <si>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</si>
  <si>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</si>
  <si>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</si>
  <si>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</si>
  <si>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</si>
  <si>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</si>
  <si>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</si>
  <si>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</si>
  <si>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</si>
  <si>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</si>
  <si>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</si>
  <si>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</si>
  <si>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</si>
  <si>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</si>
  <si>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</si>
  <si>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</si>
  <si>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</si>
  <si>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</si>
  <si>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</si>
  <si>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</si>
  <si>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</si>
  <si>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</si>
  <si>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</si>
  <si>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</si>
  <si>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</si>
  <si>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</si>
  <si>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</si>
  <si>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</si>
  <si>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</si>
  <si>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</si>
  <si>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</si>
  <si>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</si>
  <si>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</si>
  <si>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</si>
  <si>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</si>
  <si>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</si>
  <si>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</si>
  <si>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</si>
  <si>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</si>
  <si>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</si>
  <si>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</si>
  <si>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</si>
  <si>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</si>
  <si>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</si>
  <si>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</si>
  <si>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</si>
  <si>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</si>
  <si>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</si>
  <si>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</si>
  <si>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</si>
  <si>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</si>
  <si>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</si>
  <si>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</si>
  <si>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</si>
  <si>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</si>
  <si>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</si>
  <si>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</si>
  <si>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</si>
  <si>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</si>
  <si>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</si>
  <si>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</si>
  <si>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</si>
  <si>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</si>
  <si>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</si>
  <si>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</si>
  <si>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</si>
  <si>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</si>
  <si>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</si>
  <si>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</si>
  <si>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</si>
  <si>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</si>
  <si>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</si>
  <si>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</si>
  <si>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</si>
  <si>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</si>
  <si>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</si>
  <si>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</si>
  <si>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</si>
  <si>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</si>
  <si>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</si>
  <si>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</si>
  <si>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</si>
  <si>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</si>
  <si>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</si>
  <si>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</si>
  <si>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</si>
  <si>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</si>
  <si>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</si>
  <si>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</si>
  <si>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</si>
  <si>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</si>
  <si>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</si>
  <si>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</si>
  <si>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</si>
  <si>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</si>
  <si>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</si>
  <si>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</si>
  <si>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</si>
  <si>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</si>
  <si>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</si>
  <si>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</si>
  <si>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</si>
  <si>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</si>
  <si>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</si>
  <si>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</si>
  <si>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</si>
  <si>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</si>
  <si>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</si>
  <si>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</si>
  <si>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</si>
  <si>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</si>
  <si>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</si>
  <si>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</si>
  <si>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</si>
  <si>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</si>
  <si>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</si>
  <si>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</si>
  <si>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</si>
  <si>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</si>
  <si>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</si>
  <si>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</si>
  <si>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</si>
  <si>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</si>
  <si>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</si>
  <si>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</si>
  <si>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</si>
  <si>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</si>
  <si>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</si>
  <si>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</si>
  <si>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</si>
  <si>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</si>
  <si>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</si>
  <si>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</si>
  <si>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</si>
  <si>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</si>
  <si>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</si>
  <si>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</si>
  <si>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</si>
  <si>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</si>
  <si>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</si>
  <si>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</si>
  <si>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</si>
  <si>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</si>
  <si>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</si>
  <si>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</si>
  <si>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</si>
  <si>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</si>
  <si>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</si>
  <si>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</si>
  <si>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</si>
  <si>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</si>
  <si>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</si>
  <si>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</si>
  <si>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</si>
  <si>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</si>
  <si>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</si>
  <si>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</si>
  <si>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</si>
  <si>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</si>
  <si>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</si>
  <si>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</si>
  <si>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</si>
  <si>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</si>
  <si>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</si>
  <si>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</si>
  <si>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</si>
  <si>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</si>
  <si>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</si>
  <si>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</si>
  <si>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</si>
  <si>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</si>
  <si>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</si>
  <si>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</si>
  <si>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</si>
  <si>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</si>
  <si>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</si>
  <si>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</si>
  <si>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</si>
  <si>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</si>
  <si>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</si>
  <si>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</si>
  <si>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</si>
  <si>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</si>
  <si>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</si>
  <si>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</si>
  <si>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</si>
  <si>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</si>
  <si>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</si>
  <si>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</si>
  <si>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</si>
  <si>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</si>
  <si>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</si>
  <si>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</si>
  <si>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</si>
  <si>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</si>
  <si>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</si>
  <si>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</si>
  <si>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</si>
  <si>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</si>
  <si>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</si>
  <si>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</si>
  <si>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</si>
  <si>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</si>
  <si>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</si>
  <si>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</si>
  <si>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</si>
  <si>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</si>
  <si>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</si>
  <si>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</si>
  <si>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</si>
  <si>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</si>
  <si>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</si>
  <si>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</si>
  <si>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</si>
  <si>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</si>
  <si>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</si>
  <si>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</si>
  <si>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</si>
  <si>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</si>
  <si>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</si>
  <si>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</si>
  <si>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</si>
  <si>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</si>
  <si>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</si>
  <si>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</si>
  <si>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</si>
  <si>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</si>
  <si>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</si>
  <si>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</si>
  <si>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</si>
  <si>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</si>
  <si>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</si>
  <si>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</si>
  <si>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</si>
  <si>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</si>
  <si>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</si>
  <si>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</si>
  <si>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</si>
  <si>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</si>
  <si>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</si>
  <si>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</si>
  <si>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</si>
  <si>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</si>
  <si>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</si>
  <si>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</si>
  <si>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</si>
  <si>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</si>
  <si>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</si>
  <si>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</si>
  <si>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</si>
  <si>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</si>
  <si>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</si>
  <si>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</si>
  <si>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</si>
  <si>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</si>
  <si>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</si>
  <si>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</si>
  <si>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</si>
  <si>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</si>
  <si>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</si>
  <si>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</si>
  <si>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</si>
  <si>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</si>
  <si>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</si>
  <si>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</si>
  <si>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</si>
  <si>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</si>
  <si>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</si>
  <si>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</si>
  <si>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</si>
  <si>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</si>
  <si>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</si>
  <si>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</si>
  <si>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</si>
  <si>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</si>
  <si>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</si>
  <si>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</si>
  <si>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</si>
  <si>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</si>
  <si>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</si>
  <si>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</si>
  <si>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</si>
  <si>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</si>
  <si>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</si>
  <si>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</si>
  <si>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</si>
  <si>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</si>
  <si>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</si>
  <si>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</si>
  <si>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</si>
  <si>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</si>
  <si>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</si>
  <si>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</si>
  <si>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</si>
  <si>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</si>
  <si>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</si>
  <si>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</si>
  <si>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</si>
  <si>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</si>
  <si>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</si>
  <si>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</si>
  <si>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</si>
  <si>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</si>
  <si>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</si>
  <si>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</si>
  <si>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</si>
  <si>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</si>
  <si>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</si>
  <si>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</si>
  <si>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</si>
  <si>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</si>
  <si>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</si>
  <si>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</si>
  <si>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</si>
  <si>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</si>
  <si>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</si>
  <si>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</si>
  <si>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</si>
  <si>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</si>
  <si>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</si>
  <si>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</si>
  <si>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</si>
  <si>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</si>
  <si>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</si>
  <si>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</si>
  <si>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</si>
  <si>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</si>
  <si>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</si>
  <si>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</si>
  <si>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</si>
  <si>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</si>
  <si>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</si>
  <si>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</si>
  <si>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</si>
  <si>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</si>
  <si>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</si>
  <si>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</si>
  <si>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</si>
  <si>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</si>
  <si>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</si>
  <si>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</si>
  <si>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</si>
  <si>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</si>
  <si>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</si>
  <si>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</si>
  <si>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</si>
  <si>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</si>
  <si>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</si>
  <si>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</si>
  <si>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</si>
  <si>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</si>
  <si>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</si>
  <si>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</si>
  <si>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</si>
  <si>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</si>
  <si>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</si>
  <si>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</si>
  <si>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</si>
  <si>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</si>
  <si>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</si>
  <si>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</si>
  <si>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</si>
  <si>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</si>
  <si>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</si>
  <si>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</si>
  <si>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</si>
  <si>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</si>
  <si>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</si>
  <si>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</si>
  <si>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</si>
  <si>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</si>
  <si>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</si>
  <si>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</si>
  <si>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</si>
  <si>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</si>
  <si>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</si>
  <si>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</si>
  <si>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</si>
  <si>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</si>
  <si>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</si>
  <si>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</si>
  <si>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</si>
  <si>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</si>
  <si>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</si>
  <si>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</si>
  <si>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</si>
  <si>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</si>
  <si>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</si>
  <si>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</si>
  <si>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</si>
  <si>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</si>
  <si>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</si>
  <si>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</si>
  <si>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</si>
  <si>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</si>
  <si>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</si>
  <si>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</si>
  <si>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</si>
  <si>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</si>
  <si>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</si>
  <si>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</si>
  <si>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</si>
  <si>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</si>
  <si>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</si>
  <si>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</si>
  <si>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</si>
  <si>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</si>
  <si>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</si>
  <si>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</si>
  <si>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</si>
  <si>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</si>
  <si>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</si>
  <si>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</si>
  <si>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</si>
  <si>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</si>
  <si>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</si>
  <si>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</si>
  <si>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</si>
  <si>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</si>
  <si>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</si>
  <si>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</si>
  <si>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</si>
  <si>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</si>
  <si>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</si>
  <si>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</si>
  <si>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</si>
  <si>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</si>
  <si>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</si>
  <si>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</si>
  <si>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</si>
  <si>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</si>
  <si>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</si>
  <si>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</si>
  <si>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</si>
  <si>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</si>
  <si>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</si>
  <si>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</si>
  <si>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</si>
  <si>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</si>
  <si>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</si>
  <si>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</si>
  <si>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</si>
  <si>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</si>
  <si>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</si>
  <si>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</si>
  <si>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</si>
  <si>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</si>
  <si>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</si>
  <si>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</si>
  <si>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</si>
  <si>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</si>
  <si>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</si>
  <si>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</si>
  <si>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</si>
  <si>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</si>
  <si>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</si>
  <si>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</si>
  <si>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</si>
  <si>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</si>
  <si>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</si>
  <si>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</si>
  <si>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</si>
  <si>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</si>
  <si>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</si>
  <si>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</si>
  <si>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</si>
  <si>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</si>
  <si>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</si>
  <si>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</si>
  <si>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</si>
  <si>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</si>
  <si>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</si>
  <si>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</si>
  <si>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</si>
  <si>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</si>
  <si>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</si>
  <si>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</si>
  <si>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</si>
  <si>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</si>
  <si>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</si>
  <si>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</si>
  <si>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</si>
  <si>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</si>
  <si>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</si>
  <si>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</si>
  <si>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</si>
  <si>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</si>
  <si>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</si>
  <si>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</si>
  <si>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</si>
  <si>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</si>
  <si>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</si>
  <si>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</si>
  <si>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</si>
  <si>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</si>
  <si>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</si>
  <si>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</si>
  <si>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</si>
  <si>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</si>
  <si>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</si>
  <si>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</si>
  <si>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</si>
  <si>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</si>
  <si>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</si>
  <si>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</si>
  <si>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</si>
  <si>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</si>
  <si>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</si>
  <si>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</si>
  <si>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</si>
  <si>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</si>
  <si>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</si>
  <si>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</si>
  <si>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</si>
  <si>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</si>
  <si>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</si>
  <si>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</si>
  <si>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</si>
  <si>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</si>
  <si>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</si>
  <si>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</si>
  <si>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</si>
  <si>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</si>
  <si>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</si>
  <si>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</si>
  <si>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</si>
  <si>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</si>
  <si>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</si>
  <si>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</si>
  <si>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</si>
  <si>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</si>
  <si>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</si>
  <si>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</si>
  <si>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</si>
  <si>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</si>
  <si>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</si>
  <si>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</si>
  <si>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</si>
  <si>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</si>
  <si>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</si>
  <si>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</si>
  <si>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</si>
  <si>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</si>
  <si>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</si>
  <si>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</si>
  <si>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</si>
  <si>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</si>
  <si>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</si>
  <si>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</si>
  <si>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</si>
  <si>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</si>
  <si>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</si>
  <si>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</si>
  <si>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</si>
  <si>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</si>
  <si>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</si>
  <si>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</si>
  <si>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</si>
  <si>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</si>
  <si>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</si>
  <si>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</si>
  <si>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</si>
  <si>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</si>
  <si>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</si>
  <si>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</si>
  <si>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</si>
  <si>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</si>
  <si>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</si>
  <si>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</si>
  <si>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</si>
  <si>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</si>
  <si>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</si>
  <si>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</si>
  <si>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</si>
  <si>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</si>
  <si>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</si>
  <si>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</si>
  <si>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</si>
  <si>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</si>
  <si>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</si>
  <si>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</si>
  <si>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</si>
  <si>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</si>
  <si>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</si>
  <si>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</si>
  <si>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</si>
  <si>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</si>
  <si>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</si>
  <si>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</si>
  <si>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</si>
  <si>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</si>
  <si>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</si>
  <si>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</si>
  <si>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</si>
  <si>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</si>
  <si>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</si>
  <si>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</si>
  <si>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</si>
  <si>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</si>
  <si>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</si>
  <si>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</si>
  <si>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</si>
  <si>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</si>
  <si>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</si>
  <si>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</si>
  <si>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</si>
  <si>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</si>
  <si>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</si>
  <si>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</si>
  <si>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</si>
  <si>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</si>
  <si>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</si>
  <si>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</si>
  <si>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</si>
  <si>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</si>
  <si>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</si>
  <si>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</si>
  <si>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</si>
  <si>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</si>
  <si>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</si>
  <si>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</si>
  <si>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</si>
  <si>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</si>
  <si>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</si>
  <si>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</si>
  <si>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</si>
  <si>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</si>
  <si>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</si>
  <si>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</si>
  <si>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</si>
  <si>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</si>
  <si>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</si>
  <si>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</si>
  <si>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</si>
  <si>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</si>
  <si>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</si>
  <si>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</si>
  <si>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</si>
  <si>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</si>
  <si>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</si>
  <si>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</si>
  <si>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</si>
  <si>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</si>
  <si>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</si>
  <si>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</si>
  <si>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</si>
  <si>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</si>
  <si>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</si>
  <si>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</si>
  <si>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</si>
  <si>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</si>
  <si>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</si>
  <si>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</si>
  <si>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</si>
  <si>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</si>
  <si>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</si>
  <si>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</si>
  <si>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</si>
  <si>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</si>
  <si>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</si>
  <si>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</si>
  <si>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</si>
  <si>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</si>
  <si>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</si>
  <si>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</si>
  <si>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</si>
  <si>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</si>
  <si>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</si>
  <si>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</si>
  <si>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</si>
  <si>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</si>
  <si>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</si>
  <si>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</si>
  <si>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</si>
  <si>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</si>
  <si>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</si>
  <si>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</si>
  <si>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</si>
  <si>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</si>
  <si>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</si>
  <si>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</si>
  <si>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</si>
  <si>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</si>
  <si>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</si>
  <si>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</si>
  <si>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</si>
  <si>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</si>
  <si>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</si>
  <si>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</si>
  <si>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</si>
  <si>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</si>
  <si>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</si>
  <si>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</si>
  <si>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</si>
  <si>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</si>
  <si>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</si>
  <si>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</si>
  <si>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</si>
  <si>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</si>
  <si>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</si>
  <si>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</si>
  <si>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</si>
  <si>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</si>
  <si>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</si>
  <si>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</si>
  <si>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</si>
  <si>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</si>
  <si>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</si>
  <si>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</si>
  <si>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</si>
  <si>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</si>
  <si>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</si>
  <si>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</si>
  <si>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</si>
  <si>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</si>
  <si>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</si>
  <si>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</si>
  <si>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</si>
  <si>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</si>
  <si>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</si>
  <si>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</si>
  <si>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</si>
  <si>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</si>
  <si>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</si>
  <si>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</si>
  <si>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</si>
  <si>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</si>
  <si>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</si>
  <si>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</si>
  <si>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</si>
  <si>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</si>
  <si>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</si>
  <si>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</si>
  <si>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</si>
  <si>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</si>
  <si>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</si>
  <si>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</si>
  <si>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</si>
  <si>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</si>
  <si>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</si>
  <si>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</si>
  <si>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</si>
  <si>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</si>
  <si>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</si>
  <si>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</si>
  <si>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</si>
  <si>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</si>
  <si>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</si>
  <si>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</si>
  <si>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</si>
  <si>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</si>
  <si>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</si>
  <si>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</si>
  <si>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</si>
  <si>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</si>
  <si>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</si>
  <si>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</si>
  <si>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</si>
  <si>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</si>
  <si>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</si>
  <si>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</si>
  <si>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</si>
  <si>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</si>
  <si>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</si>
  <si>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</si>
  <si>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</si>
  <si>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</si>
  <si>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</si>
  <si>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</si>
  <si>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</si>
  <si>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</si>
  <si>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</si>
  <si>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</si>
  <si>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</si>
  <si>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</si>
  <si>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</si>
  <si>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</si>
  <si>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</si>
  <si>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</si>
  <si>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</si>
  <si>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</si>
  <si>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</si>
  <si>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</si>
  <si>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</si>
  <si>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</si>
  <si>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</si>
  <si>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</si>
  <si>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</si>
  <si>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</si>
  <si>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</si>
  <si>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</si>
  <si>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</si>
  <si>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</si>
  <si>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</si>
  <si>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</si>
  <si>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</si>
  <si>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</si>
  <si>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</si>
  <si>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</si>
  <si>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</si>
  <si>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</si>
  <si>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</si>
  <si>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</si>
  <si>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</si>
  <si>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</si>
  <si>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</si>
  <si>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</si>
  <si>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</si>
  <si>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</si>
  <si>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</si>
  <si>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</si>
  <si>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</si>
  <si>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</si>
  <si>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</si>
  <si>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</si>
  <si>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</si>
  <si>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</si>
  <si>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</si>
  <si>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</si>
  <si>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</si>
  <si>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</si>
  <si>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</si>
  <si>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</si>
  <si>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</si>
  <si>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</si>
  <si>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</si>
  <si>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</si>
  <si>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</si>
  <si>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</si>
  <si>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</si>
  <si>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</si>
  <si>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</si>
  <si>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</si>
  <si>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</si>
  <si>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</si>
  <si>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</si>
  <si>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</si>
  <si>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</si>
  <si>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</si>
  <si>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</si>
  <si>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</si>
  <si>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</si>
  <si>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</si>
  <si>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</si>
  <si>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</si>
  <si>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</si>
  <si>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</si>
  <si>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</si>
  <si>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</si>
  <si>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</si>
  <si>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</si>
  <si>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</si>
  <si>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</si>
  <si>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</si>
  <si>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</si>
  <si>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</si>
  <si>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</si>
  <si>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</si>
  <si>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</si>
  <si>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</si>
  <si>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</si>
  <si>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</si>
  <si>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</si>
  <si>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</si>
  <si>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</si>
  <si>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</si>
  <si>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</si>
  <si>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</si>
  <si>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</si>
  <si>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</si>
  <si>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</si>
  <si>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</si>
  <si>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</si>
  <si>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</si>
  <si>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</si>
  <si>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</si>
  <si>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</si>
  <si>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</si>
  <si>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</si>
  <si>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</si>
  <si>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</si>
  <si>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</si>
  <si>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</si>
  <si>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</si>
  <si>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</si>
  <si>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</si>
  <si>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</si>
  <si>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</si>
  <si>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</si>
  <si>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</si>
  <si>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</si>
  <si>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</si>
  <si>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</si>
  <si>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</si>
  <si>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</si>
  <si>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</si>
  <si>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</si>
  <si>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</si>
  <si>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</si>
  <si>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</si>
  <si>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</si>
  <si>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</si>
  <si>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</si>
  <si>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</si>
  <si>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</si>
  <si>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</si>
  <si>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</si>
  <si>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</si>
  <si>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</si>
  <si>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</si>
  <si>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</si>
  <si>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</si>
  <si>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</si>
  <si>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</si>
  <si>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</si>
  <si>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</si>
  <si>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</si>
  <si>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</si>
  <si>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</si>
  <si>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</si>
  <si>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</si>
  <si>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</si>
  <si>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</si>
  <si>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</si>
  <si>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</si>
  <si>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</si>
  <si>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</si>
  <si>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</si>
  <si>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</si>
  <si>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</si>
  <si>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</si>
  <si>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</si>
  <si>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</si>
  <si>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</si>
  <si>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</si>
  <si>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</si>
  <si>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</si>
  <si>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</si>
  <si>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</si>
  <si>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</si>
  <si>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</si>
  <si>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</si>
  <si>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</si>
  <si>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</si>
  <si>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</si>
  <si>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</si>
  <si>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</si>
  <si>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</si>
  <si>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</si>
  <si>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</si>
  <si>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</si>
  <si>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</si>
  <si>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</si>
  <si>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</si>
  <si>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</si>
  <si>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</si>
  <si>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</si>
  <si>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</si>
  <si>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</si>
  <si>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</si>
  <si>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</si>
  <si>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</si>
  <si>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</si>
  <si>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</si>
  <si>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</si>
  <si>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</si>
  <si>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</si>
  <si>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</si>
  <si>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</si>
  <si>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</si>
  <si>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</si>
  <si>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</si>
  <si>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</si>
  <si>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</si>
  <si>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</si>
  <si>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</si>
  <si>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</si>
  <si>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</si>
  <si>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</si>
  <si>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</si>
  <si>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</si>
  <si>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</si>
  <si>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</si>
  <si>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</si>
  <si>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</si>
  <si>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</si>
  <si>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</si>
  <si>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</si>
  <si>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</si>
  <si>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</si>
  <si>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</si>
  <si>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</si>
  <si>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</si>
  <si>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</si>
  <si>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</si>
  <si>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</si>
  <si>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</si>
  <si>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</si>
  <si>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</si>
  <si>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</si>
  <si>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</si>
  <si>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</si>
  <si>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</si>
  <si>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</si>
  <si>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</si>
  <si>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</si>
  <si>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</si>
  <si>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</si>
  <si>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</si>
  <si>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</si>
  <si>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</si>
  <si>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</si>
  <si>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</si>
  <si>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</si>
  <si>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</si>
  <si>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</si>
  <si>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</si>
  <si>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</si>
  <si>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</si>
  <si>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</si>
  <si>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</si>
  <si>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</si>
  <si>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</si>
  <si>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</si>
  <si>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</si>
  <si>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</si>
  <si>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</si>
  <si>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</si>
  <si>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</si>
  <si>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</si>
  <si>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</si>
  <si>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</si>
  <si>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</si>
  <si>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</si>
  <si>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</si>
  <si>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</si>
  <si>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</si>
  <si>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</si>
  <si>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</si>
  <si>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</si>
  <si>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</si>
  <si>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</si>
  <si>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</si>
  <si>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</si>
  <si>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</si>
  <si>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</si>
  <si>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</si>
  <si>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</si>
  <si>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</si>
  <si>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</si>
  <si>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</si>
  <si>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</si>
  <si>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</si>
  <si>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</si>
  <si>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</si>
  <si>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</si>
  <si>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</si>
  <si>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</si>
  <si>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</si>
  <si>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</si>
  <si>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</si>
  <si>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</si>
  <si>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</si>
  <si>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</si>
  <si>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</si>
  <si>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</si>
  <si>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</si>
  <si>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</si>
  <si>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</si>
  <si>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</si>
  <si>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</si>
  <si>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</si>
  <si>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</si>
  <si>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</si>
  <si>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</si>
  <si>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</si>
  <si>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</si>
  <si>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</si>
  <si>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</si>
  <si>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</si>
  <si>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</si>
  <si>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</si>
  <si>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</si>
  <si>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</si>
  <si>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</si>
  <si>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</si>
  <si>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</si>
  <si>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</si>
  <si>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</si>
  <si>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</si>
  <si>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</si>
  <si>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</si>
  <si>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</si>
  <si>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</si>
  <si>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</si>
  <si>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</si>
  <si>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</si>
  <si>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</si>
  <si>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</si>
  <si>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</si>
  <si>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</si>
  <si>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</si>
  <si>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</si>
  <si>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</si>
  <si>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</si>
  <si>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</si>
  <si>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</si>
  <si>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</si>
  <si>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</si>
  <si>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</si>
  <si>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</si>
  <si>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</si>
  <si>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</si>
  <si>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</si>
  <si>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</si>
  <si>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</si>
  <si>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</si>
  <si>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</si>
  <si>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</si>
  <si>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</si>
  <si>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</si>
  <si>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</si>
  <si>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</si>
  <si>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</si>
  <si>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</si>
  <si>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</si>
  <si>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</si>
  <si>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</si>
  <si>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</si>
  <si>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</si>
  <si>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</si>
  <si>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</si>
  <si>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</si>
  <si>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</si>
  <si>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</si>
  <si>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</si>
  <si>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</si>
  <si>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</si>
  <si>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</si>
  <si>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</si>
  <si>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</si>
  <si>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</si>
  <si>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</si>
  <si>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</si>
  <si>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</si>
  <si>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</si>
  <si>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</si>
  <si>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</si>
  <si>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</si>
  <si>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</si>
  <si>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</si>
  <si>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</si>
  <si>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</si>
  <si>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</si>
  <si>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</si>
  <si>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</si>
  <si>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</si>
  <si>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</si>
  <si>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</si>
  <si>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</si>
  <si>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</si>
  <si>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</si>
  <si>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</si>
  <si>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</si>
  <si>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</si>
  <si>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</si>
  <si>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</si>
  <si>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</si>
  <si>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</si>
  <si>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</si>
  <si>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</si>
  <si>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</si>
  <si>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</si>
  <si>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</si>
  <si>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</si>
  <si>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</si>
  <si>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</si>
  <si>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</si>
  <si>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</si>
  <si>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</si>
  <si>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</si>
  <si>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</si>
  <si>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</si>
  <si>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</si>
  <si>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</si>
  <si>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</si>
  <si>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</si>
  <si>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</si>
  <si>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</si>
  <si>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</si>
  <si>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</si>
  <si>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</si>
  <si>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</si>
  <si>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</si>
  <si>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</si>
  <si>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</si>
  <si>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</si>
  <si>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</si>
  <si>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</si>
  <si>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</si>
  <si>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</si>
  <si>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</si>
  <si>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</si>
  <si>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</si>
  <si>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</si>
  <si>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</si>
  <si>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</si>
  <si>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</si>
  <si>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</si>
  <si>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</si>
  <si>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</si>
  <si>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</si>
  <si>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</si>
  <si>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</si>
  <si>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</si>
  <si>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</si>
  <si>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</si>
  <si>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</si>
  <si>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</si>
  <si>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</si>
  <si>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</si>
  <si>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</si>
  <si>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</si>
  <si>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</si>
  <si>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</si>
  <si>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</si>
  <si>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</si>
  <si>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</si>
  <si>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</si>
  <si>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</si>
  <si>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</si>
  <si>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</si>
  <si>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</si>
  <si>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</si>
  <si>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</si>
  <si>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</si>
  <si>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</si>
  <si>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</si>
  <si>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</si>
  <si>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</si>
  <si>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</si>
  <si>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</si>
  <si>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</si>
  <si>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</si>
  <si>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</si>
  <si>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</si>
  <si>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</si>
  <si>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</si>
  <si>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</si>
  <si>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</si>
  <si>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</si>
  <si>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</si>
  <si>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</si>
  <si>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</si>
  <si>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</si>
  <si>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</si>
  <si>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</si>
  <si>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</si>
  <si>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</si>
  <si>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</si>
  <si>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</si>
  <si>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</si>
  <si>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</si>
  <si>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</si>
  <si>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</si>
  <si>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</si>
  <si>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</si>
  <si>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</si>
  <si>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</si>
  <si>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</si>
  <si>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</si>
  <si>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</si>
  <si>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</si>
  <si>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</si>
  <si>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</si>
  <si>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</si>
  <si>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</si>
  <si>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</si>
  <si>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</si>
  <si>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</si>
  <si>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</si>
  <si>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</si>
  <si>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</si>
  <si>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</si>
  <si>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</si>
  <si>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</si>
  <si>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</si>
  <si>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</si>
  <si>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</si>
  <si>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</si>
  <si>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</si>
  <si>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</si>
  <si>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</si>
  <si>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</si>
  <si>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</si>
  <si>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</si>
  <si>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</si>
  <si>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</si>
  <si>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</si>
  <si>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</si>
  <si>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</si>
  <si>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</si>
  <si>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</si>
  <si>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</si>
  <si>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</si>
  <si>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</si>
  <si>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</si>
  <si>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</si>
  <si>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</si>
  <si>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</si>
  <si>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</si>
  <si>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</si>
  <si>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</si>
  <si>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</si>
  <si>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</si>
  <si>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</si>
  <si>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</si>
  <si>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</si>
  <si>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</si>
  <si>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</si>
  <si>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</si>
  <si>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</si>
  <si>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</si>
  <si>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</si>
  <si>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</si>
  <si>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</si>
  <si>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</si>
  <si>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</si>
  <si>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</si>
  <si>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</si>
  <si>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</si>
  <si>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</si>
  <si>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</si>
  <si>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</si>
  <si>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</si>
  <si>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</si>
  <si>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</si>
  <si>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</si>
  <si>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</si>
  <si>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</si>
  <si>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</si>
  <si>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</si>
  <si>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</si>
  <si>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</si>
  <si>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</si>
  <si>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</si>
  <si>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</si>
  <si>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</si>
  <si>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</si>
  <si>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</si>
  <si>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</si>
  <si>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</si>
  <si>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</si>
  <si>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</si>
  <si>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</si>
  <si>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</si>
  <si>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</si>
  <si>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</si>
  <si>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</si>
  <si>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</si>
  <si>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</si>
  <si>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</si>
  <si>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</si>
  <si>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</si>
  <si>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</si>
  <si>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</si>
  <si>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</si>
  <si>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</si>
  <si>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</si>
  <si>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</si>
  <si>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</si>
  <si>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</si>
  <si>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</si>
  <si>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</si>
  <si>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</si>
  <si>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</si>
  <si>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</si>
  <si>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</si>
  <si>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</si>
  <si>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</si>
  <si>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</si>
  <si>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</si>
  <si>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</si>
  <si>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</si>
  <si>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</si>
  <si>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</si>
  <si>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</si>
  <si>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</si>
  <si>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</si>
  <si>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</si>
  <si>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</si>
  <si>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</si>
  <si>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</si>
  <si>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</si>
  <si>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</si>
  <si>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</si>
  <si>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</si>
  <si>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</si>
  <si>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</si>
  <si>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</si>
  <si>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</si>
  <si>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</si>
  <si>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</si>
  <si>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</si>
  <si>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</si>
  <si>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</si>
  <si>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</si>
  <si>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</si>
  <si>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</si>
  <si>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</si>
  <si>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</si>
  <si>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</si>
  <si>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</si>
  <si>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</si>
  <si>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</si>
  <si>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</si>
  <si>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</si>
  <si>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</si>
  <si>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</si>
  <si>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</si>
  <si>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</si>
  <si>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</si>
  <si>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</si>
  <si>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</si>
  <si>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</si>
  <si>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</si>
  <si>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</si>
  <si>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</si>
  <si>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</si>
  <si>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</si>
  <si>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</si>
  <si>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</si>
  <si>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</si>
  <si>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</si>
  <si>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</si>
  <si>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</si>
  <si>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</si>
  <si>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</si>
  <si>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</si>
  <si>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</si>
  <si>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</si>
  <si>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</si>
  <si>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</si>
  <si>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</si>
  <si>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</si>
  <si>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</si>
  <si>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</si>
  <si>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</si>
  <si>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</si>
  <si>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</si>
  <si>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</si>
  <si>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</si>
  <si>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</si>
  <si>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</si>
  <si>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</si>
  <si>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</si>
  <si>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</si>
  <si>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</si>
  <si>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</si>
  <si>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</si>
  <si>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</si>
  <si>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</si>
  <si>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</si>
  <si>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</si>
  <si>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</si>
  <si>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</si>
  <si>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</si>
  <si>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</si>
  <si>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</si>
  <si>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</si>
  <si>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</si>
  <si>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</si>
  <si>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</si>
  <si>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</si>
  <si>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</si>
  <si>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</si>
  <si>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</si>
  <si>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</si>
  <si>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</si>
  <si>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</si>
  <si>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</si>
  <si>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</si>
  <si>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</si>
  <si>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</si>
  <si>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</si>
  <si>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</si>
  <si>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</si>
  <si>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</si>
  <si>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</si>
  <si>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</si>
  <si>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</si>
  <si>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</si>
  <si>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</si>
  <si>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</si>
  <si>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</si>
  <si>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</si>
  <si>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</si>
  <si>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</si>
  <si>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</si>
  <si>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</si>
  <si>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</si>
  <si>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</si>
  <si>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</si>
  <si>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</si>
  <si>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</si>
  <si>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</si>
  <si>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</si>
  <si>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</si>
  <si>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</si>
  <si>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</si>
  <si>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</si>
  <si>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</si>
  <si>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</si>
  <si>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</si>
  <si>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</si>
  <si>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</si>
  <si>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</si>
  <si>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</si>
  <si>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</si>
  <si>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</si>
  <si>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</si>
  <si>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</si>
  <si>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</si>
  <si>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</si>
  <si>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</si>
  <si>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</si>
  <si>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</si>
  <si>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</si>
  <si>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</si>
  <si>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</si>
  <si>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</si>
  <si>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</si>
  <si>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</si>
  <si>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</si>
  <si>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</si>
  <si>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</si>
  <si>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</si>
  <si>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</si>
  <si>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</si>
  <si>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</si>
  <si>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</si>
  <si>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</si>
  <si>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</si>
  <si>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</si>
  <si>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</si>
  <si>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</si>
  <si>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</si>
  <si>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</si>
  <si>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</si>
  <si>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</si>
  <si>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</si>
  <si>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</si>
  <si>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</si>
  <si>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</si>
  <si>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</si>
  <si>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</si>
  <si>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</si>
  <si>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</si>
  <si>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</si>
  <si>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</si>
  <si>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</si>
  <si>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</si>
  <si>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</si>
  <si>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</si>
  <si>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</si>
  <si>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</si>
  <si>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</si>
  <si>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</si>
  <si>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</si>
  <si>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</si>
  <si>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</si>
  <si>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</si>
  <si>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</si>
  <si>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</si>
  <si>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</si>
  <si>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</si>
  <si>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</si>
  <si>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</si>
  <si>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</si>
  <si>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</si>
  <si>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</si>
  <si>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</si>
  <si>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</si>
  <si>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</si>
  <si>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</si>
  <si>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</si>
  <si>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</si>
  <si>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</si>
  <si>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</si>
  <si>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</si>
  <si>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</si>
  <si>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</si>
  <si>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</si>
  <si>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</si>
  <si>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</si>
  <si>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</si>
  <si>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</si>
  <si>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</si>
  <si>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</si>
  <si>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</si>
  <si>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</si>
  <si>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</si>
  <si>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</si>
  <si>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</si>
  <si>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</si>
  <si>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</si>
  <si>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</si>
  <si>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</si>
  <si>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</si>
  <si>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</si>
  <si>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</si>
  <si>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</si>
  <si>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</si>
  <si>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</si>
  <si>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</si>
  <si>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</si>
  <si>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</si>
  <si>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</si>
  <si>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</si>
  <si>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</si>
  <si>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</si>
  <si>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</si>
  <si>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</si>
  <si>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</si>
  <si>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</si>
  <si>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</si>
  <si>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</si>
  <si>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</si>
  <si>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</si>
  <si>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</si>
  <si>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</si>
  <si>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</si>
  <si>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</si>
  <si>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</si>
  <si>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</si>
  <si>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</si>
  <si>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</si>
  <si>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</si>
  <si>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</si>
  <si>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</si>
  <si>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</si>
  <si>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</si>
  <si>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</si>
  <si>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</si>
  <si>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</si>
  <si>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</si>
  <si>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</si>
  <si>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</si>
  <si>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</si>
  <si>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</si>
  <si>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</si>
  <si>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</si>
  <si>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</si>
  <si>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</si>
  <si>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</si>
  <si>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</si>
  <si>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</si>
  <si>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</si>
  <si>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</si>
  <si>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</si>
  <si>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</si>
  <si>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</si>
  <si>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</si>
  <si>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</si>
  <si>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</si>
  <si>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</si>
  <si>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</si>
  <si>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</si>
  <si>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</si>
  <si>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</si>
  <si>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</si>
  <si>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</si>
  <si>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</si>
  <si>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</si>
  <si>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</si>
  <si>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</si>
  <si>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</si>
  <si>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</si>
  <si>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</si>
  <si>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</si>
  <si>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</si>
  <si>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</si>
  <si>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</si>
  <si>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</si>
  <si>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</si>
  <si>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</si>
  <si>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</si>
  <si>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</si>
  <si>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</si>
  <si>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</si>
  <si>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</si>
  <si>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</si>
  <si>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</si>
  <si>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</si>
  <si>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</si>
  <si>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</si>
  <si>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</si>
  <si>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</si>
  <si>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</si>
  <si>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</si>
  <si>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</si>
  <si>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</si>
  <si>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</si>
  <si>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</si>
  <si>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</si>
  <si>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</si>
  <si>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</si>
  <si>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</si>
  <si>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</si>
  <si>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</si>
  <si>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</si>
  <si>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</si>
  <si>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</si>
  <si>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</si>
  <si>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</si>
  <si>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</si>
  <si>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</si>
  <si>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</si>
  <si>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</si>
  <si>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</si>
  <si>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</si>
  <si>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</si>
  <si>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</si>
  <si>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</si>
  <si>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</si>
  <si>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</si>
  <si>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</si>
  <si>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</si>
  <si>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</si>
  <si>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</si>
  <si>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</si>
  <si>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</si>
  <si>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</si>
  <si>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</si>
  <si>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</si>
  <si>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</si>
  <si>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</si>
  <si>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</si>
  <si>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</si>
  <si>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</si>
  <si>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</si>
  <si>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</si>
  <si>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</si>
  <si>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</si>
  <si>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</si>
  <si>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</si>
  <si>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</si>
  <si>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</si>
  <si>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</si>
  <si>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</si>
  <si>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</si>
  <si>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</si>
  <si>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</si>
  <si>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</si>
  <si>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</si>
  <si>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</si>
  <si>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</si>
  <si>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</si>
  <si>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</si>
  <si>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</si>
  <si>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</si>
  <si>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</si>
  <si>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</si>
  <si>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</si>
  <si>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</si>
  <si>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</si>
  <si>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</si>
  <si>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</si>
  <si>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</si>
  <si>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</si>
  <si>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</si>
  <si>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</si>
  <si>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</si>
  <si>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</si>
  <si>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</si>
  <si>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</si>
  <si>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</si>
  <si>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</si>
  <si>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</si>
  <si>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</si>
  <si>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</si>
  <si>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</si>
  <si>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</si>
  <si>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</si>
  <si>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</si>
  <si>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</si>
  <si>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</si>
  <si>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</si>
  <si>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</si>
  <si>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</si>
  <si>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</si>
  <si>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</si>
  <si>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</si>
  <si>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</si>
  <si>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</si>
  <si>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</si>
  <si>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</si>
  <si>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</si>
  <si>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</si>
  <si>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</si>
  <si>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</si>
  <si>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</si>
  <si>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</si>
  <si>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</si>
  <si>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</si>
  <si>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</si>
  <si>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</si>
  <si>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</si>
  <si>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</si>
  <si>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</si>
  <si>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</si>
  <si>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</si>
  <si>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</si>
  <si>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</si>
  <si>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</si>
  <si>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</si>
  <si>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</si>
  <si>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</si>
  <si>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</si>
  <si>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</si>
  <si>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</si>
  <si>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</si>
  <si>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</si>
  <si>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</si>
  <si>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</si>
  <si>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</si>
  <si>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</si>
  <si>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</si>
  <si>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</si>
  <si>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</si>
  <si>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</si>
  <si>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</si>
  <si>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</si>
  <si>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</si>
  <si>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</si>
  <si>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</si>
  <si>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</si>
  <si>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</si>
  <si>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</si>
  <si>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</si>
  <si>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</si>
  <si>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</si>
  <si>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</si>
  <si>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</si>
  <si>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</si>
  <si>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</si>
  <si>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</si>
  <si>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</si>
  <si>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</si>
  <si>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</si>
  <si>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</si>
  <si>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</si>
  <si>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</si>
  <si>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</si>
  <si>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</si>
  <si>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</si>
  <si>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</si>
  <si>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</si>
  <si>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</si>
  <si>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</si>
  <si>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</si>
  <si>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</si>
  <si>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</si>
  <si>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</si>
  <si>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</si>
  <si>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</si>
  <si>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</si>
  <si>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</si>
  <si>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</si>
  <si>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</si>
  <si>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</si>
  <si>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</si>
  <si>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</si>
  <si>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</si>
  <si>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</si>
  <si>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</si>
  <si>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</si>
  <si>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</si>
  <si>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</si>
  <si>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</si>
  <si>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</si>
  <si>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</si>
  <si>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</si>
  <si>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</si>
  <si>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</si>
  <si>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</si>
  <si>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</si>
  <si>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</si>
  <si>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</si>
  <si>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</si>
  <si>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</si>
  <si>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</si>
  <si>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</si>
  <si>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</si>
  <si>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</si>
  <si>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</si>
  <si>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</si>
  <si>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</si>
  <si>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</si>
  <si>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</si>
  <si>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</si>
  <si>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</si>
  <si>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</si>
  <si>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</si>
  <si>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</si>
  <si>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</si>
  <si>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</si>
  <si>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</si>
  <si>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</si>
  <si>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</si>
  <si>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</si>
  <si>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</si>
  <si>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</si>
  <si>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</si>
  <si>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</si>
  <si>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</si>
  <si>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</si>
  <si>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</si>
  <si>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</si>
  <si>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</si>
  <si>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</si>
  <si>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</si>
  <si>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</si>
  <si>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</si>
  <si>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</si>
  <si>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</si>
  <si>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</si>
  <si>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</si>
  <si>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</si>
  <si>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</si>
  <si>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</si>
  <si>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</si>
  <si>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</si>
  <si>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</si>
  <si>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</si>
  <si>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</si>
  <si>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</si>
  <si>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</si>
  <si>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</si>
  <si>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</si>
  <si>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</si>
  <si>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</si>
  <si>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</si>
  <si>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</si>
  <si>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</si>
  <si>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</si>
  <si>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</si>
  <si>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</si>
  <si>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</si>
  <si>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</si>
  <si>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</si>
  <si>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</si>
  <si>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</si>
  <si>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</si>
  <si>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</si>
  <si>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</si>
  <si>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</si>
  <si>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</si>
  <si>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</si>
  <si>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</si>
  <si>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</si>
  <si>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</si>
  <si>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</si>
  <si>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</si>
  <si>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</si>
  <si>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</si>
  <si>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</si>
  <si>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</si>
  <si>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</si>
  <si>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</si>
  <si>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</si>
  <si>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</si>
  <si>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</si>
  <si>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</si>
  <si>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</si>
  <si>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</si>
  <si>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</si>
  <si>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</si>
  <si>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</si>
  <si>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</si>
  <si>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</si>
  <si>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</si>
  <si>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</si>
  <si>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</si>
  <si>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</si>
  <si>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</si>
  <si>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</si>
  <si>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</si>
  <si>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</si>
  <si>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</si>
  <si>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</si>
  <si>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</si>
  <si>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</si>
  <si>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</si>
  <si>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</si>
  <si>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</si>
  <si>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</si>
  <si>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</si>
  <si>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</si>
  <si>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</si>
  <si>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</si>
  <si>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</si>
  <si>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</si>
  <si>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</si>
  <si>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</si>
  <si>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</si>
  <si>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</si>
  <si>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</si>
  <si>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</si>
  <si>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</si>
  <si>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</si>
  <si>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</si>
  <si>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</si>
  <si>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</si>
  <si>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</si>
  <si>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</si>
  <si>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</si>
  <si>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</si>
  <si>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</si>
  <si>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</si>
  <si>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</si>
  <si>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</si>
  <si>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</si>
  <si>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</si>
  <si>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</si>
  <si>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</si>
  <si>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</si>
  <si>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</si>
  <si>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</si>
  <si>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</si>
  <si>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</si>
  <si>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</si>
  <si>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</si>
  <si>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</si>
  <si>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</si>
  <si>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</si>
  <si>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</si>
  <si>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</si>
  <si>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</si>
  <si>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</si>
  <si>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</si>
  <si>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</si>
  <si>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</si>
  <si>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</si>
  <si>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</si>
  <si>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</si>
  <si>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</si>
  <si>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</si>
  <si>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</si>
  <si>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</si>
  <si>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</si>
  <si>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</si>
  <si>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</si>
  <si>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</si>
  <si>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</si>
  <si>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</si>
  <si>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</si>
  <si>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</si>
  <si>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</si>
  <si>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</si>
  <si>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</si>
  <si>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</si>
  <si>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</si>
  <si>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</si>
  <si>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</si>
  <si>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</si>
  <si>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</si>
  <si>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</si>
  <si>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</si>
  <si>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</si>
  <si>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</si>
  <si>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</si>
  <si>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</si>
  <si>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</si>
  <si>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</si>
  <si>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</si>
  <si>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</si>
  <si>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</si>
  <si>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</si>
  <si>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</si>
  <si>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</si>
  <si>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</si>
  <si>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</si>
  <si>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</si>
  <si>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</si>
  <si>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</si>
  <si>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</si>
  <si>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</si>
  <si>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</si>
  <si>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</si>
  <si>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</si>
  <si>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</si>
  <si>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</si>
  <si>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</si>
  <si>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</si>
  <si>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</si>
  <si>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</si>
  <si>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</si>
  <si>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</si>
  <si>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</si>
  <si>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</si>
  <si>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</si>
  <si>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</si>
  <si>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</si>
  <si>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</si>
  <si>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</si>
  <si>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</si>
  <si>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</si>
  <si>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</si>
  <si>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</si>
  <si>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</si>
  <si>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</si>
  <si>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</si>
  <si>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</si>
  <si>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</si>
  <si>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</si>
  <si>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</si>
  <si>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</si>
  <si>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</si>
  <si>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</si>
  <si>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</si>
  <si>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</si>
  <si>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</si>
  <si>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</si>
  <si>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</si>
  <si>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</si>
  <si>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</si>
  <si>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</si>
  <si>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</si>
  <si>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</si>
  <si>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</si>
  <si>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</si>
  <si>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</si>
  <si>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</si>
  <si>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</si>
  <si>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</si>
  <si>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</si>
  <si>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</si>
  <si>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</si>
  <si>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</si>
  <si>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</si>
  <si>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</si>
  <si>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</si>
  <si>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</si>
  <si>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</si>
  <si>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</si>
  <si>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</si>
  <si>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</si>
  <si>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</si>
  <si>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</si>
  <si>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</si>
  <si>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</si>
  <si>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</si>
  <si>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</si>
  <si>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</si>
  <si>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</si>
  <si>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</si>
  <si>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</si>
  <si>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</si>
  <si>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</si>
  <si>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</si>
  <si>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</si>
  <si>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</si>
  <si>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</si>
  <si>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</si>
  <si>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</si>
  <si>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</si>
  <si>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</si>
  <si>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</si>
  <si>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</si>
  <si>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</si>
  <si>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</si>
  <si>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</si>
  <si>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</si>
  <si>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</si>
  <si>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</si>
  <si>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</si>
  <si>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</si>
  <si>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</si>
  <si>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</si>
  <si>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</si>
  <si>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</si>
  <si>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</si>
  <si>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</si>
  <si>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</si>
  <si>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</si>
  <si>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</si>
  <si>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</si>
  <si>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</si>
  <si>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</si>
  <si>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</si>
  <si>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</si>
  <si>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</si>
  <si>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</si>
  <si>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</si>
  <si>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</si>
  <si>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</si>
  <si>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</si>
  <si>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</si>
  <si>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</si>
  <si>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</si>
  <si>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</si>
  <si>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</si>
  <si>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</si>
  <si>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</si>
  <si>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</si>
  <si>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</si>
  <si>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</si>
  <si>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</si>
  <si>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</si>
  <si>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</si>
  <si>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</si>
  <si>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</si>
  <si>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</si>
  <si>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</si>
  <si>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</si>
  <si>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</si>
  <si>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</si>
  <si>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</si>
  <si>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</si>
  <si>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</si>
  <si>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</si>
  <si>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</si>
  <si>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</si>
  <si>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</si>
  <si>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</si>
  <si>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</si>
  <si>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</si>
  <si>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</si>
  <si>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</si>
  <si>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</si>
  <si>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</si>
  <si>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</si>
  <si>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</si>
  <si>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</si>
  <si>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</si>
  <si>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</si>
  <si>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</si>
  <si>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</si>
  <si>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</si>
  <si>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</si>
  <si>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</si>
  <si>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</si>
  <si>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</si>
  <si>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</si>
  <si>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</si>
  <si>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</si>
  <si>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</si>
  <si>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</si>
  <si>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</si>
  <si>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</si>
  <si>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</si>
  <si>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</si>
  <si>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</si>
  <si>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</si>
  <si>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</si>
  <si>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</si>
  <si>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</si>
  <si>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</si>
  <si>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</si>
  <si>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</si>
  <si>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</si>
  <si>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</si>
  <si>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</si>
  <si>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</si>
  <si>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</si>
  <si>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</si>
  <si>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</si>
  <si>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</si>
  <si>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</si>
  <si>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</si>
  <si>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</si>
  <si>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</si>
  <si>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</si>
  <si>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</si>
  <si>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</si>
  <si>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</si>
  <si>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</si>
  <si>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</si>
  <si>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</si>
  <si>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</si>
  <si>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</si>
  <si>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</si>
  <si>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</si>
  <si>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</si>
  <si>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</si>
  <si>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</si>
  <si>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</si>
  <si>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</si>
  <si>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</si>
  <si>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</si>
  <si>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</si>
  <si>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</si>
  <si>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</si>
  <si>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</si>
  <si>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</si>
  <si>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</si>
  <si>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</si>
  <si>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</si>
  <si>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</si>
  <si>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</si>
  <si>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</si>
  <si>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</si>
  <si>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</si>
  <si>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</si>
  <si>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</si>
  <si>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</si>
  <si>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</si>
  <si>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</si>
  <si>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</si>
  <si>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</si>
  <si>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</si>
  <si>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</si>
  <si>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</si>
  <si>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</si>
  <si>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</si>
  <si>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</si>
  <si>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</si>
  <si>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</si>
  <si>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</si>
  <si>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</si>
  <si>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</si>
  <si>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</si>
  <si>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</si>
  <si>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</si>
  <si>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</si>
  <si>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</si>
  <si>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</si>
  <si>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</si>
  <si>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</si>
  <si>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</si>
  <si>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</si>
  <si>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</si>
  <si>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</si>
  <si>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</si>
  <si>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</si>
  <si>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</si>
  <si>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</si>
  <si>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</si>
  <si>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</si>
  <si>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</si>
  <si>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</si>
  <si>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</si>
  <si>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</si>
  <si>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</si>
  <si>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</si>
  <si>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</si>
  <si>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</si>
  <si>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</si>
  <si>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</si>
  <si>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</si>
  <si>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</si>
  <si>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</si>
  <si>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</si>
  <si>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</si>
  <si>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</si>
  <si>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</si>
  <si>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</si>
  <si>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</si>
  <si>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</si>
  <si>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</si>
  <si>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</si>
  <si>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</si>
  <si>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</si>
  <si>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</si>
  <si>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</si>
  <si>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</si>
  <si>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</si>
  <si>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</si>
  <si>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</si>
  <si>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</si>
  <si>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</si>
  <si>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</si>
  <si>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</si>
  <si>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</si>
  <si>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</si>
  <si>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</si>
  <si>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</si>
  <si>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</si>
  <si>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</si>
  <si>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</si>
  <si>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</si>
  <si>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</si>
  <si>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</si>
  <si>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</si>
  <si>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</si>
  <si>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</si>
  <si>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</si>
  <si>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</si>
  <si>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</si>
  <si>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</si>
  <si>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</si>
  <si>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</si>
  <si>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</si>
  <si>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</si>
  <si>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</si>
  <si>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</si>
  <si>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</si>
  <si>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</si>
  <si>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</si>
  <si>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</si>
  <si>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</si>
  <si>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</si>
  <si>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</si>
  <si>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</si>
  <si>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</si>
  <si>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</si>
  <si>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</si>
  <si>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</si>
  <si>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</si>
  <si>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</si>
  <si>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</si>
  <si>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</si>
  <si>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</si>
  <si>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</si>
  <si>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</si>
  <si>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</si>
  <si>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</si>
  <si>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</si>
  <si>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</si>
  <si>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</si>
  <si>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</si>
  <si>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</si>
  <si>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</si>
  <si>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</si>
  <si>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</si>
  <si>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</si>
  <si>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</si>
  <si>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</si>
  <si>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</si>
  <si>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</si>
  <si>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</si>
  <si>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</si>
  <si>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</si>
  <si>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</si>
  <si>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</si>
  <si>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</si>
  <si>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</si>
  <si>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</si>
  <si>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</si>
  <si>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</si>
  <si>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</si>
  <si>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</si>
  <si>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</si>
  <si>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</si>
  <si>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</si>
  <si>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</si>
  <si>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</si>
  <si>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</si>
  <si>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</si>
  <si>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</si>
  <si>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</si>
  <si>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</si>
  <si>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</si>
  <si>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</si>
  <si>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</si>
  <si>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</si>
  <si>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</si>
  <si>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</si>
  <si>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</si>
  <si>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</si>
  <si>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</si>
  <si>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</si>
  <si>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</si>
  <si>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</si>
  <si>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</si>
  <si>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</si>
  <si>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</si>
  <si>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</si>
  <si>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</si>
  <si>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</si>
  <si>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</si>
  <si>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</si>
  <si>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</si>
  <si>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</si>
  <si>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</si>
  <si>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</si>
  <si>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</si>
  <si>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</si>
  <si>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</si>
  <si>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</si>
  <si>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</si>
  <si>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</si>
  <si>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</si>
  <si>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</si>
  <si>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</si>
  <si>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</si>
  <si>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</si>
  <si>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</si>
  <si>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</si>
  <si>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</si>
  <si>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</si>
  <si>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</si>
  <si>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</si>
  <si>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</si>
  <si>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</si>
  <si>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</si>
  <si>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</si>
  <si>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</si>
  <si>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</si>
  <si>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</si>
  <si>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</si>
  <si>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</si>
  <si>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</si>
  <si>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</si>
  <si>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</si>
  <si>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</si>
  <si>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</si>
  <si>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</si>
  <si>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</si>
  <si>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</si>
  <si>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</si>
  <si>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</si>
  <si>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</si>
  <si>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</si>
  <si>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</si>
  <si>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</si>
  <si>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</si>
  <si>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</si>
  <si>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</si>
  <si>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</si>
  <si>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</si>
  <si>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</si>
  <si>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</si>
  <si>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</si>
  <si>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</si>
  <si>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</si>
  <si>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</si>
  <si>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</si>
  <si>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</si>
  <si>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</si>
  <si>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</si>
  <si>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</si>
  <si>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</si>
  <si>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</si>
  <si>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</si>
  <si>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</si>
  <si>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</si>
  <si>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</si>
  <si>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</si>
  <si>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</si>
  <si>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</si>
  <si>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</si>
  <si>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</si>
  <si>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</si>
  <si>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</si>
  <si>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</si>
  <si>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</si>
  <si>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</si>
  <si>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</si>
  <si>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</si>
  <si>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</si>
  <si>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</si>
  <si>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</si>
  <si>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</si>
  <si>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</si>
  <si>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</si>
  <si>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</si>
  <si>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</si>
  <si>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</si>
  <si>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</si>
  <si>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</si>
  <si>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</si>
  <si>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</si>
  <si>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</si>
  <si>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</si>
  <si>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</si>
  <si>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</si>
  <si>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</si>
  <si>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</si>
  <si>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</si>
  <si>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</si>
  <si>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</si>
  <si>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</si>
  <si>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</si>
  <si>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</si>
  <si>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</si>
  <si>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</si>
  <si>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</si>
  <si>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</si>
  <si>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</si>
  <si>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</si>
  <si>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</si>
  <si>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</si>
  <si>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</si>
  <si>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</si>
  <si>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</si>
  <si>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</si>
  <si>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</si>
  <si>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</si>
  <si>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</si>
  <si>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</si>
  <si>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</si>
  <si>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</si>
  <si>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</si>
  <si>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</si>
  <si>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</si>
  <si>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</si>
  <si>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</si>
  <si>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</si>
  <si>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</si>
  <si>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</si>
  <si>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</si>
  <si>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</si>
  <si>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</si>
  <si>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</si>
  <si>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</si>
  <si>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</si>
  <si>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</si>
  <si>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</si>
  <si>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</si>
  <si>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</si>
  <si>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</si>
  <si>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</si>
  <si>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</si>
  <si>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</si>
  <si>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</si>
  <si>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</si>
  <si>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</si>
  <si>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</si>
  <si>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</si>
  <si>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</si>
  <si>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</si>
  <si>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</si>
  <si>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</si>
  <si>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</si>
  <si>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</si>
  <si>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</si>
  <si>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</si>
  <si>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</si>
  <si>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</si>
  <si>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</si>
  <si>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</si>
  <si>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</si>
  <si>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</si>
  <si>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</si>
  <si>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</si>
  <si>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</si>
  <si>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</si>
  <si>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</si>
  <si>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</si>
  <si>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</si>
  <si>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</si>
  <si>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</si>
  <si>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</si>
  <si>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</si>
  <si>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</si>
  <si>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</si>
  <si>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</si>
  <si>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</si>
  <si>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</si>
  <si>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</si>
  <si>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</si>
  <si>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</si>
  <si>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</si>
  <si>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</si>
  <si>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</si>
  <si>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</si>
  <si>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</si>
  <si>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</si>
  <si>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</si>
  <si>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</si>
  <si>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</si>
  <si>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</si>
  <si>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</si>
  <si>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</si>
  <si>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</si>
  <si>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</si>
  <si>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</si>
  <si>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</si>
  <si>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</si>
  <si>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</si>
  <si>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</si>
  <si>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</si>
  <si>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</si>
  <si>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</si>
  <si>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</si>
  <si>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</si>
  <si>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</si>
  <si>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</si>
  <si>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</si>
  <si>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</si>
  <si>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</si>
  <si>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</si>
  <si>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</si>
  <si>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</si>
  <si>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</si>
  <si>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</si>
  <si>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</si>
  <si>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</si>
  <si>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</si>
  <si>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</si>
  <si>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</si>
  <si>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</si>
  <si>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</si>
  <si>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</si>
  <si>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</si>
  <si>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</si>
  <si>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</si>
  <si>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</si>
  <si>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</si>
  <si>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</si>
  <si>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</si>
  <si>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</si>
  <si>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</si>
  <si>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</si>
  <si>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</si>
  <si>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</si>
  <si>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</si>
  <si>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</si>
  <si>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</si>
  <si>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</si>
  <si>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</si>
  <si>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</si>
  <si>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</si>
  <si>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</si>
  <si>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</si>
  <si>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</si>
  <si>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</si>
  <si>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</si>
  <si>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</si>
  <si>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</si>
  <si>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</si>
  <si>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</si>
  <si>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</si>
  <si>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</si>
  <si>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</si>
  <si>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</si>
  <si>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</si>
  <si>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</si>
  <si>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</si>
  <si>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</si>
  <si>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</si>
  <si>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</si>
  <si>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</si>
  <si>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</si>
  <si>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</si>
  <si>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</si>
  <si>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</si>
  <si>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</si>
  <si>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</si>
  <si>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</si>
  <si>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</si>
  <si>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</si>
  <si>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</si>
  <si>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</si>
  <si>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</si>
  <si>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</si>
  <si>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</si>
  <si>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</si>
  <si>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</si>
  <si>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</si>
  <si>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</si>
  <si>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</si>
  <si>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</si>
  <si>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</si>
  <si>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</si>
  <si>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</si>
  <si>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</si>
  <si>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</si>
  <si>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</si>
  <si>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</si>
  <si>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</si>
  <si>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</si>
  <si>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</si>
  <si>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</si>
  <si>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</si>
  <si>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</si>
  <si>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</si>
  <si>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</si>
  <si>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</si>
  <si>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</si>
  <si>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</si>
  <si>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</si>
  <si>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</si>
  <si>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</si>
  <si>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</si>
  <si>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</si>
  <si>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</si>
  <si>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</si>
  <si>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</si>
  <si>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</si>
  <si>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</si>
  <si>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</si>
  <si>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</si>
  <si>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</si>
  <si>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</si>
  <si>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</si>
  <si>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</si>
  <si>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</si>
  <si>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</si>
  <si>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</si>
  <si>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</si>
  <si>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</si>
  <si>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</si>
  <si>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</si>
  <si>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</si>
  <si>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</si>
  <si>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</si>
  <si>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</si>
  <si>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</si>
  <si>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</si>
  <si>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</si>
  <si>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</si>
  <si>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</si>
  <si>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</si>
  <si>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</si>
  <si>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</si>
  <si>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</si>
  <si>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</si>
  <si>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</si>
  <si>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</si>
  <si>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</si>
  <si>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</si>
  <si>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</si>
  <si>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</si>
  <si>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</si>
  <si>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</si>
  <si>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</si>
  <si>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</si>
  <si>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</si>
  <si>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</si>
  <si>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</si>
  <si>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</si>
  <si>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</si>
  <si>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</si>
  <si>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</si>
  <si>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</si>
  <si>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</si>
  <si>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</si>
  <si>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</si>
  <si>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</si>
  <si>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</si>
  <si>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</si>
  <si>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</si>
  <si>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</si>
  <si>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</si>
  <si>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</si>
  <si>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</si>
  <si>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</si>
  <si>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</si>
  <si>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</si>
  <si>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</si>
  <si>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</si>
  <si>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</si>
  <si>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</si>
  <si>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</si>
  <si>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</si>
  <si>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</si>
  <si>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</si>
  <si>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</si>
  <si>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</si>
  <si>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</si>
  <si>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</si>
  <si>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</si>
  <si>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</si>
  <si>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</si>
  <si>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</si>
  <si>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</si>
  <si>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</si>
  <si>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</si>
  <si>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</si>
  <si>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</si>
  <si>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</si>
  <si>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</si>
  <si>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</si>
  <si>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</si>
  <si>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</si>
  <si>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</si>
  <si>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</si>
  <si>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</si>
  <si>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</si>
  <si>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</si>
  <si>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</si>
  <si>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</si>
  <si>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</si>
  <si>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</si>
  <si>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</si>
  <si>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</si>
  <si>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</si>
  <si>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</si>
  <si>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</si>
  <si>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</si>
  <si>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</si>
  <si>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</si>
  <si>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</si>
  <si>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</si>
  <si>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</si>
  <si>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</si>
  <si>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</si>
  <si>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</si>
  <si>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</si>
  <si>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</si>
  <si>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</si>
  <si>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</si>
  <si>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</si>
  <si>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</si>
  <si>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</si>
  <si>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</si>
  <si>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</si>
  <si>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</si>
  <si>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</si>
  <si>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</si>
  <si>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</si>
  <si>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</si>
  <si>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</si>
  <si>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</si>
  <si>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</si>
  <si>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</si>
  <si>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</si>
  <si>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</si>
  <si>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</si>
  <si>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</si>
  <si>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</si>
  <si>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</si>
  <si>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</si>
  <si>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</si>
  <si>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</si>
  <si>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</si>
  <si>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</si>
  <si>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</si>
  <si>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</si>
  <si>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</si>
  <si>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</si>
  <si>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</si>
  <si>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</si>
  <si>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</si>
  <si>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</si>
  <si>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</si>
  <si>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</si>
  <si>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</si>
  <si>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</si>
  <si>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</si>
  <si>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</si>
  <si>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</si>
  <si>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</si>
  <si>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</si>
  <si>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</si>
  <si>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</si>
  <si>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</si>
  <si>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</si>
  <si>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</si>
  <si>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</si>
  <si>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</si>
  <si>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</si>
  <si>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</si>
  <si>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</si>
  <si>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</si>
  <si>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</si>
  <si>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</si>
  <si>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</si>
  <si>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</si>
  <si>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</si>
  <si>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</si>
  <si>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</si>
  <si>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</si>
  <si>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</si>
  <si>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</si>
  <si>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</si>
  <si>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</si>
  <si>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</si>
  <si>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</si>
  <si>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</si>
  <si>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</si>
  <si>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</si>
  <si>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</si>
  <si>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</si>
  <si>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</si>
  <si>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</si>
  <si>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</si>
  <si>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</si>
  <si>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</si>
  <si>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</si>
  <si>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</si>
  <si>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</si>
  <si>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</si>
  <si>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</si>
  <si>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</si>
  <si>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</si>
  <si>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</si>
  <si>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</si>
  <si>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</si>
  <si>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</si>
  <si>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</si>
  <si>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</si>
  <si>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</si>
  <si>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</si>
  <si>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</si>
  <si>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</si>
  <si>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</si>
  <si>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</si>
  <si>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</si>
  <si>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</si>
  <si>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</si>
  <si>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</si>
  <si>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</si>
  <si>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</si>
  <si>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</si>
  <si>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</si>
  <si>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</si>
  <si>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</si>
  <si>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</si>
  <si>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</si>
  <si>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</si>
  <si>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</si>
  <si>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</si>
  <si>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</si>
  <si>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</si>
  <si>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</si>
  <si>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</si>
  <si>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</si>
  <si>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</si>
  <si>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</si>
  <si>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</si>
  <si>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</si>
  <si>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</si>
  <si>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</si>
  <si>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</si>
  <si>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</si>
  <si>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</si>
  <si>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</si>
  <si>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</si>
  <si>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</si>
  <si>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</si>
  <si>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</si>
  <si>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</si>
  <si>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</si>
  <si>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</si>
  <si>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</si>
  <si>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</si>
  <si>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</si>
  <si>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</si>
  <si>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</si>
  <si>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</si>
  <si>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</si>
  <si>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</si>
  <si>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</si>
  <si>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</si>
  <si>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</si>
  <si>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</si>
  <si>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</si>
  <si>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</si>
  <si>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</si>
  <si>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</si>
  <si>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</si>
  <si>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</si>
  <si>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</si>
  <si>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</si>
  <si>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</si>
  <si>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</si>
  <si>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</si>
  <si>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</si>
  <si>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</si>
  <si>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</si>
  <si>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</si>
  <si>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</si>
  <si>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</si>
  <si>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</si>
  <si>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</si>
  <si>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</si>
  <si>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</si>
  <si>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</si>
  <si>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</si>
  <si>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</si>
  <si>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</si>
  <si>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</si>
  <si>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</si>
  <si>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</si>
  <si>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</si>
  <si>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</si>
  <si>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</si>
  <si>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</si>
  <si>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</si>
  <si>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</si>
  <si>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</si>
  <si>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</si>
  <si>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</si>
  <si>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</si>
  <si>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</si>
  <si>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</si>
  <si>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</si>
  <si>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</si>
  <si>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</si>
  <si>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</si>
  <si>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</si>
  <si>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</si>
  <si>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</si>
  <si>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</si>
  <si>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</si>
  <si>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</si>
  <si>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</si>
  <si>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</si>
  <si>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</si>
  <si>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</si>
  <si>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</si>
  <si>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</si>
  <si>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</si>
  <si>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</si>
  <si>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</si>
  <si>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</si>
  <si>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</si>
  <si>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</si>
  <si>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</si>
  <si>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</si>
  <si>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</si>
  <si>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</si>
  <si>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</si>
  <si>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</si>
  <si>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</si>
  <si>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</si>
  <si>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</si>
  <si>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</si>
  <si>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</si>
  <si>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</si>
  <si>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</si>
  <si>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</si>
  <si>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</si>
  <si>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</si>
  <si>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</si>
  <si>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</si>
  <si>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</si>
  <si>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</si>
  <si>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</si>
  <si>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</si>
  <si>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</si>
  <si>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</si>
  <si>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</si>
  <si>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</si>
  <si>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</si>
  <si>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</si>
  <si>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</si>
  <si>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</si>
  <si>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</si>
  <si>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</si>
  <si>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</si>
  <si>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</si>
  <si>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</si>
  <si>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</si>
  <si>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</si>
  <si>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</si>
  <si>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</si>
  <si>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</si>
  <si>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</si>
  <si>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</si>
  <si>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</si>
  <si>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</si>
  <si>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</si>
  <si>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</si>
  <si>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</si>
  <si>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</si>
  <si>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</si>
  <si>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</si>
  <si>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</si>
  <si>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</si>
  <si>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</si>
  <si>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</si>
  <si>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</si>
  <si>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</si>
  <si>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</si>
  <si>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</si>
  <si>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</si>
  <si>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</si>
  <si>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</si>
  <si>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</si>
  <si>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</si>
  <si>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</si>
  <si>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</si>
  <si>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</si>
  <si>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</si>
  <si>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</si>
  <si>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</si>
  <si>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</si>
  <si>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</si>
  <si>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</si>
  <si>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</si>
  <si>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</si>
  <si>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</si>
  <si>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</si>
  <si>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</si>
  <si>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</si>
  <si>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</si>
  <si>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</si>
  <si>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</si>
  <si>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</si>
  <si>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</si>
  <si>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</si>
  <si>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</si>
  <si>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</si>
  <si>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</si>
  <si>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</si>
  <si>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</si>
  <si>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</si>
  <si>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</si>
  <si>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</si>
  <si>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</si>
  <si>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</si>
  <si>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</si>
  <si>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</si>
  <si>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</si>
  <si>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</si>
  <si>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</si>
  <si>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</si>
  <si>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</si>
  <si>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</si>
  <si>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</si>
  <si>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</si>
  <si>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</si>
  <si>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</si>
  <si>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</si>
  <si>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</si>
  <si>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</si>
  <si>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</si>
  <si>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</si>
  <si>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</si>
  <si>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</si>
  <si>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</si>
  <si>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</si>
  <si>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</si>
  <si>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</si>
  <si>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</si>
  <si>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</si>
  <si>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</si>
  <si>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</si>
  <si>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</si>
  <si>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</si>
  <si>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</si>
  <si>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</si>
  <si>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</si>
  <si>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</si>
  <si>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</si>
  <si>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</si>
  <si>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</si>
  <si>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</si>
  <si>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</si>
  <si>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</si>
  <si>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</si>
  <si>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</si>
  <si>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</si>
  <si>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</si>
  <si>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</si>
  <si>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</si>
  <si>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</si>
  <si>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</si>
  <si>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</si>
  <si>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</si>
  <si>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</si>
  <si>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</si>
  <si>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</si>
  <si>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</si>
  <si>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</si>
  <si>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</si>
  <si>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</si>
  <si>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</si>
  <si>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</si>
  <si>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</si>
  <si>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</si>
  <si>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</si>
  <si>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</si>
  <si>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</si>
  <si>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</si>
  <si>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</si>
  <si>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</si>
  <si>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</si>
  <si>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</si>
  <si>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</si>
  <si>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</si>
  <si>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</si>
  <si>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</si>
  <si>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</si>
  <si>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</si>
  <si>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</si>
  <si>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</si>
  <si>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</si>
  <si>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</si>
  <si>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</si>
  <si>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</si>
  <si>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</si>
  <si>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</si>
  <si>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</si>
  <si>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</si>
  <si>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</si>
  <si>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</si>
  <si>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</si>
  <si>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</si>
  <si>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</si>
  <si>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</si>
  <si>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</si>
  <si>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</si>
  <si>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</si>
  <si>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</si>
  <si>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</si>
  <si>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</si>
  <si>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</si>
  <si>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</si>
  <si>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</si>
  <si>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</si>
  <si>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</si>
  <si>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</si>
  <si>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</si>
  <si>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</si>
  <si>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</si>
  <si>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</si>
  <si>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</si>
  <si>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</si>
  <si>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</si>
  <si>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</si>
  <si>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</si>
  <si>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</si>
  <si>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</si>
  <si>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</si>
  <si>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</si>
  <si>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</si>
  <si>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</si>
  <si>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</si>
  <si>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</si>
  <si>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</si>
  <si>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</si>
  <si>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</si>
  <si>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</si>
  <si>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</si>
  <si>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</si>
  <si>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</si>
  <si>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</si>
  <si>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</si>
  <si>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</si>
  <si>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</si>
  <si>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</si>
  <si>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</si>
  <si>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</si>
  <si>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</si>
  <si>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</si>
  <si>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</si>
  <si>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</si>
  <si>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</si>
  <si>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</si>
  <si>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</si>
  <si>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</si>
  <si>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</si>
  <si>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</si>
  <si>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</si>
  <si>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</si>
  <si>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</si>
  <si>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</si>
  <si>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</si>
  <si>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</si>
  <si>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</si>
  <si>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</si>
  <si>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</si>
  <si>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</si>
  <si>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</si>
  <si>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</si>
  <si>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</si>
  <si>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</si>
  <si>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</si>
  <si>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</si>
  <si>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</si>
  <si>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</si>
  <si>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</si>
  <si>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</si>
  <si>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</si>
  <si>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</si>
  <si>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</si>
  <si>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</si>
  <si>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</si>
  <si>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</si>
  <si>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</si>
  <si>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</si>
  <si>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</si>
  <si>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</si>
  <si>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</si>
  <si>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</si>
  <si>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</si>
  <si>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</si>
  <si>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</si>
  <si>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</si>
  <si>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</si>
  <si>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</si>
  <si>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</si>
  <si>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</si>
  <si>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</si>
  <si>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</si>
  <si>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</si>
  <si>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</si>
  <si>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</si>
  <si>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</si>
  <si>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</si>
  <si>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</si>
  <si>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</si>
  <si>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</si>
  <si>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</si>
  <si>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</si>
  <si>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</si>
  <si>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</si>
  <si>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</si>
  <si>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</si>
  <si>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</si>
  <si>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</si>
  <si>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</si>
  <si>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</si>
  <si>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</si>
  <si>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</si>
  <si>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</si>
  <si>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</si>
  <si>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</si>
  <si>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</si>
  <si>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</si>
  <si>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</si>
  <si>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</si>
  <si>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</si>
  <si>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</si>
  <si>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</si>
  <si>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</si>
  <si>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</si>
  <si>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</si>
  <si>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</si>
  <si>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</si>
  <si>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</si>
  <si>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</si>
  <si>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</si>
  <si>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</si>
  <si>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</si>
  <si>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</si>
  <si>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</si>
  <si>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</si>
  <si>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</si>
  <si>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</si>
  <si>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</si>
  <si>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</si>
  <si>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</si>
  <si>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</si>
  <si>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</si>
  <si>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</si>
  <si>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</si>
  <si>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</si>
  <si>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</si>
  <si>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</si>
  <si>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</si>
  <si>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</si>
  <si>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</si>
  <si>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</si>
  <si>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</si>
  <si>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</si>
  <si>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</si>
  <si>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</si>
  <si>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</si>
  <si>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</si>
  <si>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</si>
  <si>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</si>
  <si>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</si>
  <si>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</si>
  <si>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</si>
  <si>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</si>
  <si>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</si>
  <si>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</si>
  <si>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</si>
  <si>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</si>
  <si>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</si>
  <si>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</si>
  <si>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</si>
  <si>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</si>
  <si>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</si>
  <si>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</si>
  <si>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</si>
  <si>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</si>
  <si>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</si>
  <si>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</si>
  <si>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</si>
  <si>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</si>
  <si>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</si>
  <si>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</si>
  <si>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</si>
  <si>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</si>
  <si>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</si>
  <si>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</si>
  <si>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</si>
  <si>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</si>
  <si>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</si>
  <si>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</si>
  <si>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</si>
  <si>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</si>
  <si>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</si>
  <si>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</si>
  <si>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</si>
  <si>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</si>
  <si>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</si>
  <si>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</si>
  <si>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</si>
  <si>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</si>
  <si>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</si>
  <si>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</si>
  <si>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</si>
  <si>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</si>
  <si>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</si>
  <si>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</si>
  <si>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</si>
  <si>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</si>
  <si>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</si>
  <si>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</si>
  <si>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</si>
  <si>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</si>
  <si>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</si>
  <si>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</si>
  <si>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</si>
  <si>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</si>
  <si>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</si>
  <si>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</si>
  <si>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</si>
  <si>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</si>
  <si>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</si>
  <si>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</si>
  <si>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</si>
  <si>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</si>
  <si>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</si>
  <si>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</si>
  <si>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</si>
  <si>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</si>
  <si>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</si>
  <si>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</si>
  <si>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</si>
  <si>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</si>
  <si>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</si>
  <si>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</si>
  <si>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</si>
  <si>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</si>
  <si>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</si>
  <si>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</si>
  <si>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</si>
  <si>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</si>
  <si>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</si>
  <si>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</si>
  <si>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</si>
  <si>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</si>
  <si>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</si>
  <si>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</si>
  <si>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</si>
  <si>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</si>
  <si>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</si>
  <si>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</si>
  <si>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</si>
  <si>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</si>
  <si>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</si>
  <si>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</si>
  <si>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</si>
  <si>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</si>
  <si>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</si>
  <si>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</si>
  <si>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</si>
  <si>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</si>
  <si>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</si>
  <si>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</si>
  <si>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</si>
  <si>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</si>
  <si>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</si>
  <si>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</si>
  <si>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</si>
  <si>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</si>
  <si>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</si>
  <si>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</si>
  <si>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</si>
  <si>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</si>
  <si>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</si>
  <si>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</si>
  <si>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</si>
  <si>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</si>
  <si>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</si>
  <si>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</si>
  <si>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</si>
  <si>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</si>
  <si>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</si>
  <si>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</si>
  <si>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</si>
  <si>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</si>
  <si>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</si>
  <si>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</si>
  <si>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</si>
  <si>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</si>
  <si>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</si>
  <si>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</si>
  <si>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</si>
  <si>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</si>
  <si>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</si>
  <si>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</si>
  <si>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</si>
  <si>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</si>
  <si>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</si>
  <si>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</si>
  <si>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</si>
  <si>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</si>
  <si>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</si>
  <si>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</si>
  <si>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</si>
  <si>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</si>
  <si>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</si>
  <si>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</si>
  <si>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</si>
  <si>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</si>
  <si>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</si>
  <si>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</si>
  <si>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</si>
  <si>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</si>
  <si>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</si>
  <si>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</si>
  <si>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</si>
  <si>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</si>
  <si>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</si>
  <si>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</si>
  <si>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</si>
  <si>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</si>
  <si>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</si>
  <si>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</si>
  <si>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</si>
  <si>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</si>
  <si>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</si>
  <si>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</si>
  <si>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</si>
  <si>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</si>
  <si>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</si>
  <si>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</si>
  <si>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</si>
  <si>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</si>
  <si>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</si>
  <si>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</si>
  <si>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</si>
  <si>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</si>
  <si>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</si>
  <si>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</si>
  <si>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</si>
  <si>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</si>
  <si>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</si>
  <si>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</si>
  <si>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</si>
  <si>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</si>
  <si>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</si>
  <si>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</si>
  <si>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</si>
  <si>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</si>
  <si>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</si>
  <si>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</si>
  <si>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</si>
  <si>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</si>
  <si>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</si>
  <si>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</si>
  <si>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</si>
  <si>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</si>
  <si>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</si>
  <si>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</si>
  <si>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</si>
  <si>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</si>
  <si>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</si>
  <si>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</si>
  <si>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</si>
  <si>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</si>
  <si>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</si>
  <si>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</si>
  <si>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</si>
  <si>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</si>
  <si>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</si>
  <si>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</si>
  <si>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</si>
  <si>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</si>
  <si>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</si>
  <si>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</si>
  <si>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</si>
  <si>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</si>
  <si>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</si>
  <si>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</si>
  <si>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</si>
  <si>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</si>
  <si>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</si>
  <si>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</si>
  <si>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</si>
  <si>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</si>
  <si>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</si>
  <si>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</si>
  <si>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</si>
  <si>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</si>
  <si>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</si>
  <si>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</si>
  <si>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</si>
  <si>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</si>
  <si>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</si>
  <si>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</si>
  <si>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</si>
  <si>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</si>
  <si>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</si>
  <si>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</si>
  <si>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</si>
  <si>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</si>
  <si>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</si>
  <si>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</si>
  <si>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</si>
  <si>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</si>
  <si>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</si>
  <si>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</si>
  <si>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</si>
  <si>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</si>
  <si>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</si>
  <si>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</si>
  <si>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</si>
  <si>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</si>
  <si>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</si>
  <si>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</si>
  <si>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</si>
  <si>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</si>
  <si>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</si>
  <si>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</si>
  <si>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</si>
  <si>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</si>
  <si>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</si>
  <si>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</si>
  <si>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</si>
  <si>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</si>
  <si>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</si>
  <si>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</si>
  <si>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</si>
  <si>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</si>
  <si>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</si>
  <si>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</si>
  <si>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</si>
  <si>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</si>
  <si>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</si>
  <si>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</si>
  <si>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</si>
  <si>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</si>
  <si>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</si>
  <si>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</si>
  <si>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</si>
  <si>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</si>
  <si>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</si>
  <si>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</si>
  <si>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</si>
  <si>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</si>
  <si>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</si>
  <si>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</si>
  <si>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</si>
  <si>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</si>
  <si>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</si>
  <si>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</si>
  <si>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</si>
  <si>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</si>
  <si>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</si>
  <si>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</si>
  <si>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</si>
  <si>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</si>
  <si>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</si>
  <si>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</si>
  <si>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</si>
  <si>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</si>
  <si>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</si>
  <si>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</si>
  <si>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</si>
  <si>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</si>
  <si>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</si>
  <si>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</si>
  <si>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</si>
  <si>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</si>
  <si>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</si>
  <si>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</si>
  <si>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</si>
  <si>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</si>
  <si>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</si>
  <si>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</si>
  <si>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</si>
  <si>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</si>
  <si>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</si>
  <si>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</si>
  <si>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</si>
  <si>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</si>
  <si>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</si>
  <si>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</si>
  <si>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</si>
  <si>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</si>
  <si>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</si>
  <si>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</si>
  <si>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</si>
  <si>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</si>
  <si>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</si>
  <si>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</si>
  <si>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</si>
  <si>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</si>
  <si>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</si>
  <si>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</si>
  <si>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</si>
  <si>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</si>
  <si>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</si>
  <si>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</si>
  <si>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</si>
  <si>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</si>
  <si>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</si>
  <si>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</si>
  <si>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</si>
  <si>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</si>
  <si>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</si>
  <si>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</si>
  <si>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</si>
  <si>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</si>
  <si>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</si>
  <si>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</si>
  <si>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</si>
  <si>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</si>
  <si>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</si>
  <si>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</si>
  <si>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</si>
  <si>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</si>
  <si>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</si>
  <si>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</si>
  <si>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</si>
  <si>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</si>
  <si>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</si>
  <si>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</si>
  <si>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</si>
  <si>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</si>
  <si>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</si>
  <si>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</si>
  <si>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</si>
  <si>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</si>
  <si>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</si>
  <si>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</si>
  <si>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</si>
  <si>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</si>
  <si>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</si>
  <si>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</si>
  <si>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</si>
  <si>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</si>
  <si>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</si>
  <si>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</si>
  <si>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</si>
  <si>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</si>
  <si>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</si>
  <si>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</si>
  <si>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</si>
  <si>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</si>
  <si>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</si>
  <si>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</si>
  <si>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</si>
  <si>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</si>
  <si>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</si>
  <si>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</si>
  <si>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</si>
  <si>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</si>
  <si>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</si>
  <si>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</si>
  <si>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</si>
  <si>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</si>
  <si>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</si>
  <si>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</si>
  <si>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</si>
  <si>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</si>
  <si>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</si>
  <si>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</si>
  <si>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</si>
  <si>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</si>
  <si>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</si>
  <si>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</si>
  <si>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</si>
  <si>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</si>
  <si>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</si>
  <si>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</si>
  <si>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</si>
  <si>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</si>
  <si>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</si>
  <si>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</si>
  <si>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</si>
  <si>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</si>
  <si>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</si>
  <si>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</si>
  <si>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</si>
  <si>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</si>
  <si>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</si>
  <si>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</si>
  <si>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</si>
  <si>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</si>
  <si>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</si>
  <si>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</si>
  <si>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</si>
  <si>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</si>
  <si>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</si>
  <si>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</si>
  <si>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</si>
  <si>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</si>
  <si>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</si>
  <si>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</si>
  <si>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</si>
  <si>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</si>
  <si>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</si>
  <si>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</si>
  <si>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</si>
  <si>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</si>
  <si>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</si>
  <si>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</si>
  <si>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</si>
  <si>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</si>
  <si>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</si>
  <si>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</si>
  <si>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</si>
  <si>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</si>
  <si>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</si>
  <si>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</si>
  <si>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</si>
  <si>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</si>
  <si>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</si>
  <si>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</si>
  <si>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</si>
  <si>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</si>
  <si>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</si>
  <si>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</si>
  <si>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</si>
  <si>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</si>
  <si>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</si>
  <si>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</si>
  <si>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</si>
  <si>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</si>
  <si>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</si>
  <si>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</si>
  <si>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</si>
  <si>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</si>
  <si>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</si>
  <si>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</si>
  <si>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</si>
  <si>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</si>
  <si>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</si>
  <si>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</si>
  <si>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</si>
  <si>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</si>
  <si>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</si>
  <si>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</si>
  <si>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</si>
  <si>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</si>
  <si>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</si>
  <si>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</si>
  <si>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</si>
  <si>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</si>
  <si>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</si>
  <si>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</si>
  <si>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</si>
  <si>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</si>
  <si>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</si>
  <si>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</si>
  <si>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</si>
  <si>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</si>
  <si>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</si>
  <si>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</si>
  <si>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</si>
  <si>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</si>
  <si>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</si>
  <si>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</si>
  <si>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</si>
  <si>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</si>
  <si>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</si>
  <si>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</si>
  <si>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</si>
  <si>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</si>
  <si>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</si>
  <si>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</si>
  <si>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</si>
  <si>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</si>
  <si>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</si>
  <si>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</si>
  <si>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</si>
  <si>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</si>
  <si>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</si>
  <si>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</si>
  <si>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</si>
  <si>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</si>
  <si>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</si>
  <si>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</si>
  <si>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</si>
  <si>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</si>
  <si>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</si>
  <si>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</si>
  <si>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</si>
  <si>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</si>
  <si>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</si>
  <si>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</si>
  <si>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</si>
  <si>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</si>
  <si>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</si>
  <si>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</si>
  <si>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</si>
  <si>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</si>
  <si>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</si>
  <si>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</si>
  <si>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</si>
  <si>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</si>
  <si>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</si>
  <si>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</si>
  <si>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</si>
  <si>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</si>
  <si>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</si>
  <si>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</si>
  <si>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</si>
  <si>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</si>
  <si>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</si>
  <si>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</si>
  <si>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</si>
  <si>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</si>
  <si>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</si>
  <si>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</si>
  <si>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</si>
  <si>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</si>
  <si>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</si>
  <si>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</si>
  <si>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</si>
  <si>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</si>
  <si>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</si>
  <si>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</si>
  <si>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</si>
  <si>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</si>
  <si>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</si>
  <si>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</si>
  <si>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</si>
  <si>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</si>
  <si>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</si>
  <si>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</si>
  <si>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</si>
  <si>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</si>
  <si>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</si>
  <si>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</si>
  <si>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</si>
  <si>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</si>
  <si>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</si>
  <si>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</si>
  <si>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</si>
  <si>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</si>
  <si>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</si>
  <si>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</si>
  <si>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</si>
  <si>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</si>
  <si>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</si>
  <si>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</si>
  <si>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</si>
  <si>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</si>
  <si>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</si>
  <si>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</si>
  <si>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</si>
  <si>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</si>
  <si>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</si>
  <si>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</si>
  <si>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</si>
  <si>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</si>
  <si>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</si>
  <si>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</si>
  <si>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</si>
  <si>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</si>
  <si>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</si>
  <si>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</si>
  <si>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</si>
  <si>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</si>
  <si>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</si>
  <si>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</si>
  <si>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</si>
  <si>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</si>
  <si>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</si>
  <si>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</si>
  <si>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</si>
  <si>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</si>
  <si>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</si>
  <si>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</si>
  <si>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</si>
  <si>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</si>
  <si>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</si>
  <si>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</si>
  <si>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</si>
  <si>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</si>
  <si>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</si>
  <si>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</si>
  <si>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</si>
  <si>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</si>
  <si>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</si>
  <si>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</si>
  <si>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</si>
  <si>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</si>
  <si>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</si>
  <si>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</si>
  <si>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</si>
  <si>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</si>
  <si>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</si>
  <si>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</si>
  <si>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</si>
  <si>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</si>
  <si>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</si>
  <si>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</si>
  <si>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</si>
  <si>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</si>
  <si>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</si>
  <si>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</si>
  <si>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</si>
  <si>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</si>
  <si>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</si>
  <si>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</si>
  <si>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</si>
  <si>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</si>
  <si>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</si>
  <si>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</si>
  <si>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</si>
  <si>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</si>
  <si>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</si>
  <si>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</si>
  <si>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</si>
  <si>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</si>
  <si>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</si>
  <si>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</si>
  <si>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</si>
  <si>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</si>
  <si>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</si>
  <si>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</si>
  <si>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</si>
  <si>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</si>
  <si>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</si>
  <si>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</si>
  <si>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</si>
  <si>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</si>
  <si>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</si>
  <si>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</si>
  <si>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</si>
  <si>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</si>
  <si>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</si>
  <si>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</si>
  <si>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</si>
  <si>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</si>
  <si>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</si>
  <si>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</si>
  <si>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</si>
  <si>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</si>
  <si>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</si>
  <si>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</si>
  <si>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</si>
  <si>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</si>
  <si>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</si>
  <si>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</si>
  <si>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</si>
  <si>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</si>
  <si>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</si>
  <si>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</si>
  <si>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</si>
  <si>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</si>
  <si>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</si>
  <si>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</si>
  <si>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</si>
  <si>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</si>
  <si>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</si>
  <si>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</si>
  <si>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</si>
  <si>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</si>
  <si>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</si>
  <si>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</si>
  <si>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</si>
  <si>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</si>
  <si>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</si>
  <si>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</si>
  <si>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</si>
  <si>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</si>
  <si>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</si>
  <si>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</si>
  <si>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</si>
  <si>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</si>
  <si>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</si>
  <si>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</si>
  <si>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</si>
  <si>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</si>
  <si>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</si>
  <si>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</si>
  <si>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</si>
  <si>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</si>
  <si>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</si>
  <si>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</si>
  <si>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</si>
  <si>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</si>
  <si>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</si>
  <si>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</si>
  <si>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</si>
  <si>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</si>
  <si>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</si>
  <si>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</si>
  <si>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</si>
  <si>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</si>
  <si>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</si>
  <si>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</si>
  <si>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</si>
  <si>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</si>
  <si>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</si>
  <si>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</si>
  <si>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</si>
  <si>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</si>
  <si>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</si>
  <si>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</si>
  <si>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</si>
  <si>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</si>
  <si>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</si>
  <si>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</si>
  <si>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</si>
  <si>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</si>
  <si>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</si>
  <si>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</si>
  <si>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</si>
  <si>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</si>
  <si>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</si>
  <si>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</si>
  <si>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</si>
  <si>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</si>
  <si>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</si>
  <si>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</si>
  <si>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</si>
  <si>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</si>
  <si>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</si>
  <si>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</si>
  <si>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</si>
  <si>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</si>
  <si>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</si>
  <si>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</si>
  <si>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</si>
  <si>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</si>
  <si>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</si>
  <si>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</si>
  <si>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</si>
  <si>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</si>
  <si>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</si>
  <si>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</si>
  <si>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</si>
  <si>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</si>
  <si>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</si>
  <si>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</si>
  <si>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</si>
  <si>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</si>
  <si>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</si>
  <si>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</si>
  <si>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</si>
  <si>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</si>
  <si>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</si>
  <si>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</si>
  <si>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</si>
  <si>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</si>
  <si>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</si>
  <si>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</si>
  <si>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</si>
  <si>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</si>
  <si>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</si>
  <si>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</si>
  <si>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</si>
  <si>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</si>
  <si>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</si>
  <si>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</si>
  <si>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</si>
  <si>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</si>
  <si>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</si>
  <si>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</si>
  <si>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</si>
  <si>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</si>
  <si>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</si>
  <si>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</si>
  <si>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</si>
  <si>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</si>
  <si>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</si>
  <si>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</si>
  <si>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</si>
  <si>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</si>
  <si>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</si>
  <si>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</si>
  <si>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</si>
  <si>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</si>
  <si>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</si>
  <si>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</si>
  <si>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</si>
  <si>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</si>
  <si>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</si>
  <si>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</si>
  <si>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</si>
  <si>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</si>
  <si>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</si>
  <si>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</si>
  <si>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</si>
  <si>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</si>
  <si>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</si>
  <si>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</si>
  <si>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</si>
  <si>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</si>
  <si>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</si>
  <si>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</si>
  <si>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</si>
  <si>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</si>
  <si>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</si>
  <si>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</si>
  <si>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</si>
  <si>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</si>
  <si>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</si>
  <si>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</si>
  <si>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</si>
  <si>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</si>
  <si>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</si>
  <si>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</si>
  <si>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</si>
  <si>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</si>
  <si>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</si>
  <si>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</si>
  <si>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</si>
  <si>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</si>
  <si>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</si>
  <si>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</si>
  <si>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</si>
  <si>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</si>
  <si>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</si>
  <si>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</si>
  <si>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</si>
  <si>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</si>
  <si>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</si>
  <si>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</si>
  <si>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</si>
  <si>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</si>
  <si>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</si>
  <si>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</si>
  <si>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</si>
  <si>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</si>
  <si>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</si>
  <si>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</si>
  <si>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</si>
  <si>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</si>
  <si>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</si>
  <si>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</si>
  <si>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</si>
  <si>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</si>
  <si>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</si>
  <si>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</si>
  <si>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</si>
  <si>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</si>
  <si>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</si>
  <si>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</si>
  <si>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</si>
  <si>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</si>
  <si>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</si>
  <si>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</si>
  <si>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</si>
  <si>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</si>
  <si>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</si>
  <si>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</si>
  <si>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</si>
  <si>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</si>
  <si>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</si>
  <si>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</si>
  <si>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</si>
  <si>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</si>
  <si>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</si>
  <si>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</si>
  <si>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</si>
  <si>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</si>
  <si>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</si>
  <si>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</si>
  <si>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</si>
  <si>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</si>
  <si>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</si>
  <si>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</si>
  <si>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</si>
  <si>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</si>
  <si>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</si>
  <si>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</si>
  <si>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</si>
  <si>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</si>
  <si>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</si>
  <si>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</si>
  <si>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</si>
  <si>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</si>
  <si>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</si>
  <si>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</si>
  <si>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</si>
  <si>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</si>
  <si>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</si>
  <si>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</si>
  <si>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</si>
  <si>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</si>
  <si>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</si>
  <si>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</si>
  <si>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</si>
  <si>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</si>
  <si>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</si>
  <si>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</si>
  <si>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</si>
  <si>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</si>
  <si>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</si>
  <si>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</si>
  <si>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</si>
  <si>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</si>
  <si>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</si>
  <si>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</si>
  <si>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</si>
  <si>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</si>
  <si>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</si>
  <si>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</si>
  <si>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</si>
  <si>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</si>
  <si>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</si>
  <si>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</si>
  <si>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</si>
  <si>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</si>
  <si>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</si>
  <si>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</si>
  <si>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</si>
  <si>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</si>
  <si>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</si>
  <si>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</si>
  <si>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</si>
  <si>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</si>
  <si>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</si>
  <si>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</si>
  <si>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</si>
  <si>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</si>
  <si>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</si>
  <si>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</si>
  <si>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</si>
  <si>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</si>
  <si>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</si>
  <si>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</si>
  <si>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</si>
  <si>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</si>
  <si>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</si>
  <si>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</si>
  <si>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</si>
  <si>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</si>
  <si>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</si>
  <si>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</si>
  <si>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</si>
  <si>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</si>
  <si>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</si>
  <si>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</si>
  <si>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</si>
  <si>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</si>
  <si>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</si>
  <si>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</si>
  <si>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</si>
  <si>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</si>
  <si>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</si>
  <si>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</si>
  <si>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</si>
  <si>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</si>
  <si>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</si>
  <si>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</si>
  <si>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</si>
  <si>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</si>
  <si>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</si>
  <si>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</si>
  <si>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</si>
  <si>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</si>
  <si>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</si>
  <si>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</si>
  <si>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</si>
  <si>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</si>
  <si>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</si>
  <si>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</si>
  <si>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</si>
  <si>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</si>
  <si>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</si>
  <si>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</si>
  <si>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</si>
  <si>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</si>
  <si>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</si>
  <si>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</si>
  <si>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</si>
  <si>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</si>
  <si>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</si>
  <si>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</si>
  <si>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</si>
  <si>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</si>
  <si>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</si>
  <si>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</si>
  <si>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</si>
  <si>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</si>
  <si>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</si>
  <si>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</si>
  <si>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</si>
  <si>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</si>
  <si>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</si>
  <si>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</si>
  <si>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</si>
  <si>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</si>
  <si>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</si>
  <si>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</si>
  <si>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</si>
  <si>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</si>
  <si>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</si>
  <si>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</si>
  <si>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</si>
  <si>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</si>
  <si>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</si>
  <si>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</si>
  <si>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</si>
  <si>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</si>
  <si>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</si>
  <si>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</si>
  <si>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</si>
  <si>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</si>
  <si>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</si>
  <si>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</si>
  <si>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</si>
  <si>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</si>
  <si>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</si>
  <si>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</si>
  <si>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</si>
  <si>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</si>
  <si>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</si>
  <si>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</si>
  <si>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</si>
  <si>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</si>
  <si>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</si>
  <si>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</si>
  <si>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</si>
  <si>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</si>
  <si>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</si>
  <si>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</si>
  <si>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</si>
  <si>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</si>
  <si>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</si>
  <si>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</si>
  <si>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</si>
  <si>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</si>
  <si>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</si>
  <si>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</si>
  <si>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</si>
  <si>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</si>
  <si>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</si>
  <si>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</si>
  <si>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</si>
  <si>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</si>
  <si>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</si>
  <si>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</si>
  <si>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</si>
  <si>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</si>
  <si>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</si>
  <si>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</si>
  <si>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</si>
  <si>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</si>
  <si>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</si>
  <si>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</si>
  <si>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</si>
  <si>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</si>
  <si>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</si>
  <si>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</si>
  <si>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</si>
  <si>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</si>
  <si>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</si>
  <si>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</si>
  <si>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</si>
  <si>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</si>
  <si>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</si>
  <si>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</si>
  <si>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</si>
  <si>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</si>
  <si>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</si>
  <si>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</si>
  <si>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</si>
  <si>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</si>
  <si>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</si>
  <si>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</si>
  <si>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</si>
  <si>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</si>
  <si>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</si>
  <si>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</si>
  <si>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</si>
  <si>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</si>
  <si>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</si>
  <si>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</si>
  <si>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</si>
  <si>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</si>
  <si>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</si>
  <si>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</si>
  <si>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</si>
  <si>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</si>
  <si>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</si>
  <si>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</si>
  <si>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</si>
  <si>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</si>
  <si>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</si>
  <si>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</si>
  <si>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</si>
  <si>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</si>
  <si>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</si>
  <si>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</si>
  <si>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</si>
  <si>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</si>
  <si>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</si>
  <si>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</si>
  <si>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</si>
  <si>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</si>
  <si>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</si>
  <si>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</si>
  <si>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</si>
  <si>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</si>
  <si>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</si>
  <si>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</si>
  <si>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</si>
  <si>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</si>
  <si>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</si>
  <si>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</si>
  <si>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</si>
  <si>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</si>
  <si>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</si>
  <si>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</si>
  <si>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</si>
  <si>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</si>
  <si>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</si>
  <si>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</si>
  <si>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</si>
  <si>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</si>
  <si>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</si>
  <si>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</si>
  <si>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</si>
  <si>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</si>
  <si>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</si>
  <si>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</si>
  <si>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</si>
  <si>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</si>
  <si>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</si>
  <si>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</si>
  <si>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</si>
  <si>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</si>
  <si>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</si>
  <si>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</si>
  <si>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</si>
  <si>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</si>
  <si>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</si>
  <si>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</si>
  <si>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</si>
  <si>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</si>
  <si>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</si>
  <si>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</si>
  <si>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</si>
  <si>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</si>
  <si>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</si>
  <si>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</si>
  <si>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</si>
  <si>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</si>
  <si>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</si>
  <si>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</si>
  <si>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</si>
  <si>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</si>
  <si>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</si>
  <si>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</si>
  <si>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</si>
  <si>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</si>
  <si>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</si>
  <si>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</si>
  <si>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</si>
  <si>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</si>
  <si>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</si>
  <si>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</si>
  <si>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</si>
  <si>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</si>
  <si>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</si>
  <si>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</si>
  <si>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</si>
  <si>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</si>
  <si>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</si>
  <si>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</si>
  <si>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</si>
  <si>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</si>
  <si>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</si>
  <si>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</si>
  <si>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</si>
  <si>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</si>
  <si>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</si>
  <si>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</si>
  <si>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</si>
  <si>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</si>
  <si>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</si>
  <si>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</si>
  <si>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</si>
  <si>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</si>
  <si>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</si>
  <si>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</si>
  <si>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</si>
  <si>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</si>
  <si>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</si>
  <si>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</si>
  <si>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</si>
  <si>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</si>
  <si>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</si>
  <si>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</si>
  <si>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</si>
  <si>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</si>
  <si>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</si>
  <si>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</si>
  <si>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</si>
  <si>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</si>
  <si>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</si>
  <si>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</si>
  <si>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</si>
  <si>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</si>
  <si>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</si>
  <si>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</si>
  <si>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</si>
  <si>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</si>
  <si>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</si>
  <si>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</si>
  <si>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</si>
  <si>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</si>
  <si>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</si>
  <si>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</si>
  <si>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</si>
  <si>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</si>
  <si>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</si>
  <si>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</si>
  <si>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</si>
  <si>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</si>
  <si>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</si>
  <si>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</si>
  <si>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</si>
  <si>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</si>
  <si>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</si>
  <si>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</si>
  <si>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</si>
  <si>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</si>
  <si>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</si>
  <si>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</si>
  <si>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</si>
  <si>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</si>
  <si>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</si>
  <si>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</si>
  <si>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</si>
  <si>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</si>
  <si>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</si>
  <si>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</si>
  <si>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</si>
  <si>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</si>
  <si>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</si>
  <si>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</si>
  <si>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</si>
  <si>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</si>
  <si>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</si>
  <si>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</si>
  <si>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</si>
  <si>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</si>
  <si>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</si>
  <si>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</si>
  <si>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</si>
  <si>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</si>
  <si>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</si>
  <si>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</si>
  <si>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</si>
  <si>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</si>
  <si>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</si>
  <si>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</si>
  <si>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</si>
  <si>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</si>
  <si>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</si>
  <si>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</si>
  <si>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</si>
  <si>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</si>
  <si>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</si>
  <si>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</si>
  <si>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</si>
  <si>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</si>
  <si>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</si>
  <si>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</si>
  <si>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</si>
  <si>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</si>
  <si>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</si>
  <si>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</si>
  <si>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</si>
  <si>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</si>
  <si>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</si>
  <si>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</si>
  <si>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</si>
  <si>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</si>
  <si>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</si>
  <si>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</si>
  <si>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</si>
  <si>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</si>
  <si>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</si>
  <si>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</si>
  <si>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</si>
  <si>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</si>
  <si>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</si>
  <si>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</si>
  <si>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</si>
  <si>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</si>
  <si>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</si>
  <si>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</si>
  <si>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</si>
  <si>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</si>
  <si>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</si>
  <si>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</si>
  <si>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</si>
  <si>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</si>
  <si>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</si>
  <si>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</si>
  <si>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</si>
  <si>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</si>
  <si>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</si>
  <si>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</si>
  <si>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</si>
  <si>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</si>
  <si>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</si>
  <si>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</si>
  <si>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</si>
  <si>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</si>
  <si>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</si>
  <si>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</si>
  <si>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</si>
  <si>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</si>
  <si>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</si>
  <si>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</si>
  <si>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</si>
  <si>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</si>
  <si>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</si>
  <si>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</si>
  <si>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</si>
  <si>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</si>
  <si>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</si>
  <si>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</si>
  <si>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</si>
  <si>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</si>
  <si>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</si>
  <si>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</si>
  <si>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</si>
  <si>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</si>
  <si>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</si>
  <si>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</si>
  <si>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</si>
  <si>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</si>
  <si>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</si>
  <si>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</si>
  <si>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</si>
  <si>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</si>
  <si>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</si>
  <si>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</si>
  <si>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</si>
  <si>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</si>
  <si>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</si>
  <si>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</si>
  <si>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</si>
  <si>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</si>
  <si>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</si>
  <si>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</si>
  <si>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</si>
  <si>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</si>
  <si>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</si>
  <si>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</si>
  <si>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</si>
  <si>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</si>
  <si>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</si>
  <si>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</si>
  <si>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</si>
  <si>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</si>
  <si>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</si>
  <si>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</si>
  <si>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</si>
  <si>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</si>
  <si>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</si>
  <si>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</si>
  <si>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</si>
  <si>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</si>
  <si>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</si>
  <si>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</si>
  <si>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</si>
  <si>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</si>
  <si>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</si>
  <si>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</si>
  <si>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</si>
  <si>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</si>
  <si>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</si>
  <si>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</si>
  <si>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</si>
  <si>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</si>
  <si>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</si>
  <si>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</si>
  <si>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</si>
  <si>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</si>
  <si>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</si>
  <si>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</si>
  <si>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</si>
  <si>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</si>
  <si>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</si>
  <si>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</si>
  <si>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</si>
  <si>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</si>
  <si>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</si>
  <si>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</si>
  <si>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</si>
  <si>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</si>
  <si>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</si>
  <si>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</si>
  <si>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</si>
  <si>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</si>
  <si>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</si>
  <si>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</si>
  <si>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</si>
  <si>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</si>
  <si>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</si>
  <si>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</si>
  <si>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</si>
  <si>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</si>
  <si>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</si>
  <si>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</si>
  <si>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</si>
  <si>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</si>
  <si>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</si>
  <si>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</si>
  <si>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</si>
  <si>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</si>
  <si>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</si>
  <si>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</si>
  <si>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</si>
  <si>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</si>
  <si>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</si>
  <si>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</si>
  <si>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</si>
  <si>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</si>
  <si>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</si>
  <si>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</si>
  <si>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</si>
  <si>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</si>
  <si>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</si>
  <si>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</si>
  <si>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</si>
  <si>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</si>
  <si>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</si>
  <si>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</si>
  <si>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</si>
  <si>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</si>
  <si>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</si>
  <si>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</si>
  <si>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</si>
  <si>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</si>
  <si>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</si>
  <si>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</si>
  <si>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</si>
  <si>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</si>
  <si>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</si>
  <si>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</si>
  <si>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</si>
  <si>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</si>
  <si>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</si>
  <si>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</si>
  <si>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</si>
  <si>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</si>
  <si>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</si>
  <si>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</si>
  <si>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</si>
  <si>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</si>
  <si>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</si>
  <si>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</si>
  <si>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</si>
  <si>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</si>
  <si>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</si>
  <si>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</si>
  <si>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</si>
  <si>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</si>
  <si>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</si>
  <si>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</si>
  <si>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</si>
  <si>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</si>
  <si>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</si>
  <si>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</si>
  <si>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</si>
  <si>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</si>
  <si>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</si>
  <si>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</si>
  <si>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</si>
  <si>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</si>
  <si>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</si>
  <si>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</si>
  <si>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</si>
  <si>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</si>
  <si>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</si>
  <si>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</si>
  <si>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</si>
  <si>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</si>
  <si>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</si>
  <si>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</si>
  <si>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</si>
  <si>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</si>
  <si>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</si>
  <si>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</si>
  <si>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</si>
  <si>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</si>
  <si>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</si>
  <si>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</si>
  <si>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</si>
  <si>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</si>
  <si>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</si>
  <si>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</si>
  <si>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</si>
  <si>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</si>
  <si>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</si>
  <si>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</si>
  <si>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</si>
  <si>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</si>
  <si>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</si>
  <si>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</si>
  <si>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</si>
  <si>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</si>
  <si>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</si>
  <si>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</si>
  <si>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</si>
  <si>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</si>
  <si>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</si>
  <si>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</si>
  <si>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</si>
  <si>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</si>
  <si>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</si>
  <si>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</si>
  <si>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</si>
  <si>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</si>
  <si>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</si>
  <si>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</si>
  <si>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</si>
  <si>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</si>
  <si>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</si>
  <si>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</si>
  <si>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</si>
  <si>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</si>
  <si>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</si>
  <si>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</si>
  <si>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</si>
  <si>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</si>
  <si>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</si>
  <si>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</si>
  <si>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</si>
  <si>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</si>
  <si>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</si>
  <si>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</si>
  <si>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</si>
  <si>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</si>
  <si>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</si>
  <si>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</si>
  <si>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</si>
  <si>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</si>
  <si>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</si>
  <si>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</si>
  <si>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</si>
  <si>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</si>
  <si>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</si>
  <si>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</si>
  <si>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</si>
  <si>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</si>
  <si>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</si>
  <si>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</si>
  <si>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</si>
  <si>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</si>
  <si>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</si>
  <si>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</si>
  <si>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</si>
  <si>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</si>
  <si>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</si>
  <si>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</si>
  <si>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</si>
  <si>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</si>
  <si>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</si>
  <si>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</si>
  <si>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</si>
  <si>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</si>
  <si>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</si>
  <si>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</si>
  <si>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</si>
  <si>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</si>
  <si>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</si>
  <si>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</si>
  <si>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</si>
  <si>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</si>
  <si>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</si>
  <si>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</si>
  <si>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</si>
  <si>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</si>
  <si>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</si>
  <si>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</si>
  <si>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</si>
  <si>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</si>
  <si>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</si>
  <si>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</si>
  <si>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</si>
  <si>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</si>
  <si>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</si>
  <si>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</si>
  <si>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</si>
  <si>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</si>
  <si>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</si>
  <si>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</si>
  <si>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</si>
  <si>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</si>
  <si>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</si>
  <si>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</si>
  <si>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</si>
  <si>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</si>
  <si>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</si>
  <si>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</si>
  <si>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</si>
  <si>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</si>
  <si>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</si>
  <si>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</si>
  <si>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</si>
  <si>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</si>
  <si>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</si>
  <si>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</si>
  <si>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</si>
  <si>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</si>
  <si>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</si>
  <si>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</si>
  <si>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</si>
  <si>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</si>
  <si>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</si>
  <si>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</si>
  <si>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</si>
  <si>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</si>
  <si>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</si>
  <si>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</si>
  <si>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</si>
  <si>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</si>
  <si>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</si>
  <si>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</si>
  <si>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</si>
  <si>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</si>
  <si>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</si>
  <si>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</si>
  <si>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</si>
  <si>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</si>
  <si>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</si>
  <si>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</si>
  <si>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</si>
  <si>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</si>
  <si>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</si>
  <si>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</si>
  <si>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</si>
  <si>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</si>
  <si>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</si>
  <si>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</si>
  <si>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</si>
  <si>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</si>
  <si>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</si>
  <si>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</si>
  <si>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</si>
  <si>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</si>
  <si>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</si>
  <si>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</si>
  <si>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</si>
  <si>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</si>
  <si>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</si>
  <si>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</si>
  <si>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</si>
  <si>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</si>
  <si>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</si>
  <si>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</si>
  <si>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</si>
  <si>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</si>
  <si>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</si>
  <si>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</si>
  <si>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</si>
  <si>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</si>
  <si>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</si>
  <si>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</si>
  <si>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</si>
  <si>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</si>
  <si>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</si>
  <si>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</si>
  <si>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</si>
  <si>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</si>
  <si>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</si>
  <si>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</si>
  <si>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</si>
  <si>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</si>
  <si>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</si>
  <si>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</si>
  <si>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</si>
  <si>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</si>
  <si>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</si>
  <si>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</si>
  <si>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</si>
  <si>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</si>
  <si>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</si>
  <si>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</si>
  <si>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</si>
  <si>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</si>
  <si>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</si>
  <si>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</si>
  <si>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</si>
  <si>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</si>
  <si>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</si>
  <si>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</si>
  <si>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</si>
  <si>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</si>
  <si>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</si>
  <si>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</si>
  <si>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</si>
  <si>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</si>
  <si>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</si>
  <si>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</si>
  <si>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</si>
  <si>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</si>
  <si>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</si>
  <si>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</si>
  <si>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</si>
  <si>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</si>
  <si>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</si>
  <si>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</si>
  <si>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</si>
  <si>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</si>
  <si>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</si>
  <si>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</si>
  <si>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</si>
  <si>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</si>
  <si>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</si>
  <si>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</si>
  <si>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</si>
  <si>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</si>
  <si>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</si>
  <si>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</si>
  <si>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</si>
  <si>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</si>
  <si>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</si>
  <si>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</si>
  <si>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</si>
  <si>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</si>
  <si>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</si>
  <si>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</si>
  <si>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</si>
  <si>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</si>
  <si>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</si>
  <si>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</si>
  <si>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</si>
  <si>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</si>
  <si>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</si>
  <si>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</si>
  <si>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</si>
  <si>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</si>
  <si>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</si>
  <si>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</si>
  <si>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</si>
  <si>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</si>
  <si>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</si>
  <si>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</si>
  <si>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</si>
  <si>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</si>
  <si>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</si>
  <si>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</si>
  <si>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</si>
  <si>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</si>
  <si>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</si>
  <si>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</si>
  <si>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</si>
  <si>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</si>
  <si>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</si>
  <si>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</si>
  <si>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</si>
  <si>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</si>
  <si>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</si>
  <si>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</si>
  <si>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</si>
  <si>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</si>
  <si>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</si>
  <si>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</si>
  <si>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</si>
  <si>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</si>
  <si>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</si>
  <si>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</si>
  <si>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</si>
  <si>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</si>
  <si>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</si>
  <si>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</si>
  <si>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</si>
  <si>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</si>
  <si>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</si>
  <si>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</si>
  <si>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</si>
  <si>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</si>
  <si>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</si>
  <si>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</si>
  <si>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</si>
  <si>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</si>
  <si>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</si>
  <si>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</si>
  <si>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</si>
  <si>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</si>
  <si>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</si>
  <si>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</si>
  <si>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</si>
  <si>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</si>
  <si>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</si>
  <si>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</si>
  <si>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</si>
  <si>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</si>
  <si>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</si>
  <si>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</si>
  <si>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</si>
  <si>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</si>
  <si>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</si>
  <si>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</si>
  <si>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</si>
  <si>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</si>
  <si>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</si>
  <si>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</si>
  <si>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</si>
  <si>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</si>
  <si>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</si>
  <si>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</si>
  <si>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</si>
  <si>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</si>
  <si>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</si>
  <si>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</si>
  <si>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</si>
  <si>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</si>
  <si>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</si>
  <si>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</si>
  <si>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</si>
  <si>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</si>
  <si>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</si>
  <si>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</si>
  <si>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</si>
  <si>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</si>
  <si>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</si>
  <si>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</si>
  <si>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</si>
  <si>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</si>
  <si>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</si>
  <si>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</si>
  <si>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</si>
  <si>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</si>
  <si>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</si>
  <si>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</si>
  <si>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</si>
  <si>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</si>
  <si>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</si>
  <si>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</si>
  <si>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</si>
  <si>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</si>
  <si>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</si>
  <si>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</si>
  <si>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</si>
  <si>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</si>
  <si>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</si>
  <si>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</si>
  <si>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</si>
  <si>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</si>
  <si>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</si>
  <si>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</si>
  <si>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</si>
  <si>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</si>
  <si>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</si>
  <si>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</si>
  <si>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</si>
  <si>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</si>
  <si>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</si>
  <si>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</si>
  <si>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</si>
  <si>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</si>
  <si>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</si>
  <si>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</si>
  <si>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</si>
  <si>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</si>
  <si>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</si>
  <si>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</si>
  <si>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</si>
  <si>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</si>
  <si>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</si>
  <si>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</si>
  <si>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</si>
  <si>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</si>
  <si>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</si>
  <si>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</si>
  <si>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</si>
  <si>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</si>
  <si>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</si>
  <si>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</si>
  <si>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</si>
  <si>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</si>
  <si>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</si>
  <si>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</si>
  <si>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</si>
  <si>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</si>
  <si>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</si>
  <si>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</si>
  <si>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</si>
  <si>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</si>
  <si>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</si>
  <si>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</si>
  <si>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</si>
  <si>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</si>
  <si>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</si>
  <si>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</si>
  <si>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</si>
  <si>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</si>
  <si>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</si>
  <si>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</si>
  <si>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</si>
  <si>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</si>
  <si>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</si>
  <si>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</si>
  <si>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</si>
  <si>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</si>
  <si>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</si>
  <si>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</si>
  <si>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</si>
  <si>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</si>
  <si>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</si>
  <si>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</si>
  <si>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</si>
  <si>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</si>
  <si>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</si>
  <si>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</si>
  <si>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</si>
  <si>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</si>
  <si>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</si>
  <si>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</si>
  <si>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</si>
  <si>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</si>
  <si>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</si>
  <si>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</si>
  <si>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</si>
  <si>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</si>
  <si>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</si>
  <si>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</si>
  <si>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</si>
  <si>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</si>
  <si>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</si>
  <si>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</si>
  <si>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</si>
  <si>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</si>
  <si>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</si>
  <si>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</si>
  <si>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</si>
  <si>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</si>
  <si>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</si>
  <si>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</si>
  <si>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</si>
  <si>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</si>
  <si>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</si>
  <si>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</si>
  <si>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</si>
  <si>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</si>
  <si>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</si>
  <si>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</si>
  <si>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</si>
  <si>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</si>
  <si>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</si>
  <si>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</si>
  <si>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</si>
  <si>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</si>
  <si>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</si>
  <si>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</si>
  <si>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</si>
  <si>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</si>
  <si>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</si>
  <si>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</si>
  <si>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</si>
  <si>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</si>
  <si>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</si>
  <si>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</si>
  <si>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</si>
  <si>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</si>
  <si>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</si>
  <si>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</si>
  <si>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</si>
  <si>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</si>
  <si>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</si>
  <si>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</si>
  <si>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</si>
  <si>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</si>
  <si>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</si>
  <si>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</si>
  <si>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</si>
  <si>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</si>
  <si>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</si>
  <si>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</si>
  <si>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</si>
  <si>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</si>
  <si>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</si>
  <si>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</si>
  <si>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</si>
  <si>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</si>
  <si>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</si>
  <si>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</si>
  <si>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</si>
  <si>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</si>
  <si>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</si>
  <si>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</si>
  <si>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</si>
  <si>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</si>
  <si>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</si>
  <si>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</si>
  <si>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</si>
  <si>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</si>
  <si>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</si>
  <si>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</si>
  <si>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</si>
  <si>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</si>
  <si>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</si>
  <si>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</si>
  <si>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</si>
  <si>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</si>
  <si>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</si>
  <si>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</si>
  <si>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</si>
  <si>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</si>
  <si>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</si>
  <si>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</si>
  <si>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</si>
  <si>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</si>
  <si>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</si>
  <si>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</si>
  <si>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</si>
  <si>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</si>
  <si>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</si>
  <si>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</si>
  <si>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</si>
  <si>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</si>
  <si>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</si>
  <si>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</si>
  <si>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</si>
  <si>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</si>
  <si>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</si>
  <si>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</si>
  <si>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</si>
  <si>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</si>
  <si>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</si>
  <si>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</si>
  <si>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</si>
  <si>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</si>
  <si>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</si>
  <si>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</si>
  <si>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</si>
  <si>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</si>
  <si>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</si>
  <si>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</si>
  <si>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</si>
  <si>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</si>
  <si>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</si>
  <si>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</si>
  <si>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</si>
  <si>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</si>
  <si>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</si>
  <si>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</si>
  <si>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</si>
  <si>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</si>
  <si>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</si>
  <si>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</si>
  <si>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</si>
  <si>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</si>
  <si>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</si>
  <si>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</si>
  <si>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</si>
  <si>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</si>
  <si>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</si>
  <si>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</si>
  <si>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</si>
  <si>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</si>
  <si>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</si>
  <si>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</si>
  <si>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</si>
  <si>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</si>
  <si>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</si>
  <si>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</si>
  <si>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</si>
  <si>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</si>
  <si>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</si>
  <si>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</si>
  <si>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</si>
  <si>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</si>
  <si>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</si>
  <si>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</si>
  <si>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</si>
  <si>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</si>
  <si>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</si>
  <si>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</si>
  <si>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</si>
  <si>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</si>
  <si>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</si>
  <si>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</si>
  <si>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</si>
  <si>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</si>
  <si>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</si>
  <si>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</si>
  <si>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</si>
  <si>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</si>
  <si>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</si>
  <si>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</si>
  <si>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</si>
  <si>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</si>
  <si>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</si>
  <si>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</si>
  <si>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</si>
  <si>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</si>
  <si>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</si>
  <si>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</si>
  <si>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</si>
  <si>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</si>
  <si>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</si>
  <si>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</si>
  <si>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</si>
  <si>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</si>
  <si>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</si>
  <si>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</si>
  <si>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</si>
  <si>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</si>
  <si>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</si>
  <si>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</si>
  <si>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</si>
  <si>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</si>
  <si>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</si>
  <si>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</si>
  <si>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</si>
  <si>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</si>
  <si>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</si>
  <si>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</si>
  <si>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</si>
  <si>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</si>
  <si>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</si>
  <si>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</si>
  <si>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</si>
  <si>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</si>
  <si>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</si>
  <si>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</si>
  <si>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</si>
  <si>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</si>
  <si>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</si>
  <si>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</si>
  <si>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</si>
  <si>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</si>
  <si>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</si>
  <si>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</si>
  <si>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</si>
  <si>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</si>
  <si>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</si>
  <si>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</si>
  <si>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</si>
  <si>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</si>
  <si>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</si>
  <si>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</si>
  <si>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</si>
  <si>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</si>
  <si>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</si>
  <si>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</si>
  <si>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</si>
  <si>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</si>
  <si>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</si>
  <si>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</si>
  <si>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</si>
  <si>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</si>
  <si>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</si>
  <si>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</si>
  <si>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</si>
  <si>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</si>
  <si>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</si>
  <si>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</si>
  <si>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</si>
  <si>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</si>
  <si>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</si>
  <si>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</si>
  <si>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</si>
  <si>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</si>
  <si>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</si>
  <si>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</si>
  <si>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</si>
  <si>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</si>
  <si>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</si>
  <si>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</si>
  <si>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</si>
  <si>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</si>
  <si>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</si>
  <si>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</si>
  <si>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</si>
  <si>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</si>
  <si>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</si>
  <si>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</si>
  <si>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</si>
  <si>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</si>
  <si>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</si>
  <si>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</si>
  <si>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</si>
  <si>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</si>
  <si>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</si>
  <si>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</si>
  <si>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</si>
  <si>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</si>
  <si>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</si>
  <si>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</si>
  <si>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</si>
  <si>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</si>
  <si>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</si>
  <si>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</si>
  <si>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</si>
  <si>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</si>
  <si>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</si>
  <si>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</si>
  <si>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</si>
  <si>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</si>
  <si>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</si>
  <si>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</si>
  <si>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</si>
  <si>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</si>
  <si>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</si>
  <si>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</si>
  <si>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</si>
  <si>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</si>
  <si>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</si>
  <si>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</si>
  <si>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</si>
  <si>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</si>
  <si>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</si>
  <si>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</si>
  <si>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</si>
  <si>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</si>
  <si>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</si>
  <si>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</si>
  <si>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</si>
  <si>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</si>
  <si>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</si>
  <si>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</si>
  <si>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</si>
  <si>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</si>
  <si>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</si>
  <si>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</si>
  <si>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</si>
  <si>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</si>
  <si>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</si>
  <si>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</si>
  <si>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</si>
  <si>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</si>
  <si>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</si>
  <si>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</si>
  <si>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</si>
  <si>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</si>
  <si>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</si>
  <si>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</si>
  <si>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</si>
  <si>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</si>
  <si>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</si>
  <si>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</si>
  <si>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</si>
  <si>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</si>
  <si>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</si>
  <si>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</si>
  <si>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</si>
  <si>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</si>
  <si>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</si>
  <si>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</si>
  <si>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</si>
  <si>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</si>
  <si>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</si>
  <si>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</si>
  <si>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</si>
  <si>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</si>
  <si>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</si>
  <si>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</si>
  <si>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</si>
  <si>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</si>
  <si>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</si>
  <si>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</si>
  <si>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</si>
  <si>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</si>
  <si>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</si>
  <si>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</si>
  <si>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</si>
  <si>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</si>
  <si>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</si>
  <si>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</si>
  <si>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</si>
  <si>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</si>
  <si>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</si>
  <si>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</si>
  <si>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</si>
  <si>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</si>
  <si>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</si>
  <si>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</si>
  <si>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</si>
  <si>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</si>
  <si>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</si>
  <si>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</si>
  <si>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</si>
  <si>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</si>
  <si>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</si>
  <si>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</si>
  <si>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</si>
  <si>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</si>
  <si>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</si>
  <si>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</si>
  <si>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</si>
  <si>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</si>
  <si>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</si>
  <si>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</si>
  <si>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</si>
  <si>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</si>
  <si>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</si>
  <si>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</si>
  <si>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</si>
  <si>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</si>
  <si>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</si>
  <si>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</si>
  <si>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</si>
  <si>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</si>
  <si>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</si>
  <si>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</si>
  <si>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</si>
  <si>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</si>
  <si>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</si>
  <si>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</si>
  <si>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</si>
  <si>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</si>
  <si>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</si>
  <si>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</si>
  <si>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</si>
  <si>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</si>
  <si>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</si>
  <si>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</si>
  <si>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</si>
  <si>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</si>
  <si>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</si>
  <si>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</si>
  <si>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</si>
  <si>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</si>
  <si>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</si>
  <si>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</si>
  <si>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</si>
  <si>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</si>
  <si>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</si>
  <si>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</si>
  <si>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</si>
  <si>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</si>
  <si>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</si>
  <si>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</si>
  <si>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</si>
  <si>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</si>
  <si>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</si>
  <si>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</si>
  <si>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</si>
  <si>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</si>
  <si>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</si>
  <si>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</si>
  <si>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</si>
  <si>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</si>
  <si>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</si>
  <si>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</si>
  <si>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</si>
  <si>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</si>
  <si>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</si>
  <si>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</si>
  <si>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</si>
  <si>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</si>
  <si>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</si>
  <si>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</si>
  <si>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</si>
  <si>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</si>
  <si>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</si>
  <si>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</si>
  <si>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</si>
  <si>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</si>
  <si>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</si>
  <si>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</si>
  <si>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</si>
  <si>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</si>
  <si>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</si>
  <si>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</si>
  <si>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</si>
  <si>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</si>
  <si>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</si>
  <si>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</si>
  <si>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</si>
  <si>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</si>
  <si>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</si>
  <si>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</si>
  <si>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</si>
  <si>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</si>
  <si>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</si>
  <si>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</si>
  <si>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</si>
  <si>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</si>
  <si>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</si>
  <si>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</si>
  <si>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</si>
  <si>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</si>
  <si>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</si>
  <si>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</si>
  <si>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</si>
  <si>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</si>
  <si>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</si>
  <si>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</si>
  <si>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</si>
  <si>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</si>
  <si>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</si>
  <si>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</si>
  <si>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</si>
  <si>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</si>
  <si>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</si>
  <si>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</si>
  <si>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</si>
  <si>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</si>
  <si>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</si>
  <si>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</si>
  <si>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</si>
  <si>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</si>
  <si>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</si>
  <si>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</si>
  <si>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</si>
  <si>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</si>
  <si>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</si>
  <si>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</si>
  <si>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</si>
  <si>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</si>
  <si>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</si>
  <si>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</si>
  <si>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</si>
  <si>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</si>
  <si>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</si>
  <si>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</si>
  <si>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</si>
  <si>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</si>
  <si>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</si>
  <si>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</si>
  <si>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</si>
  <si>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</si>
  <si>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</si>
  <si>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</si>
  <si>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</si>
  <si>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</si>
  <si>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</si>
  <si>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</si>
  <si>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</si>
  <si>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</si>
  <si>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</si>
  <si>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</si>
  <si>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</si>
  <si>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</si>
  <si>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</si>
  <si>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</si>
  <si>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</si>
  <si>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</si>
  <si>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</si>
  <si>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</si>
  <si>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</si>
  <si>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</si>
  <si>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</si>
  <si>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</si>
  <si>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</si>
  <si>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</si>
  <si>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</si>
  <si>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</si>
  <si>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</si>
  <si>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</si>
  <si>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</si>
  <si>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</si>
  <si>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</si>
  <si>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</si>
  <si>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</si>
  <si>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</si>
  <si>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</si>
  <si>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</si>
  <si>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</si>
  <si>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</si>
  <si>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</si>
  <si>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</si>
  <si>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</si>
  <si>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</si>
  <si>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</si>
  <si>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</si>
  <si>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</si>
  <si>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</si>
  <si>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</si>
  <si>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</si>
  <si>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</si>
  <si>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</si>
  <si>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</si>
  <si>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</si>
  <si>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</si>
  <si>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</si>
  <si>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</si>
  <si>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</si>
  <si>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</si>
  <si>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</si>
  <si>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</si>
  <si>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</si>
  <si>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</si>
  <si>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</si>
  <si>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</si>
  <si>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</si>
  <si>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</si>
  <si>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</si>
  <si>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</si>
  <si>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</si>
  <si>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</si>
  <si>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</si>
  <si>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</si>
  <si>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</si>
  <si>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</si>
  <si>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</si>
  <si>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</si>
  <si>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</si>
  <si>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</si>
  <si>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</si>
  <si>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</si>
  <si>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</si>
  <si>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</si>
  <si>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</si>
  <si>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</si>
  <si>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</si>
  <si>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</si>
  <si>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</si>
  <si>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</si>
  <si>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</si>
  <si>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</si>
  <si>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</si>
  <si>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</si>
  <si>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</si>
  <si>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</si>
  <si>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</si>
  <si>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</si>
  <si>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</si>
  <si>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</si>
  <si>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</si>
  <si>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</si>
  <si>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</si>
  <si>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</si>
  <si>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</si>
  <si>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</si>
  <si>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</si>
  <si>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</si>
  <si>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</si>
  <si>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</si>
  <si>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</si>
  <si>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</si>
  <si>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</si>
  <si>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</si>
  <si>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</si>
  <si>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</si>
  <si>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</si>
  <si>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</si>
  <si>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</si>
  <si>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</si>
  <si>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</si>
  <si>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</si>
  <si>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</si>
  <si>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</si>
  <si>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</si>
  <si>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</si>
  <si>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</si>
  <si>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</si>
  <si>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</si>
  <si>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</si>
  <si>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</si>
  <si>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</si>
  <si>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</si>
  <si>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</si>
  <si>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</si>
  <si>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</si>
  <si>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</si>
  <si>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</si>
  <si>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</si>
  <si>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</si>
  <si>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</si>
  <si>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</si>
  <si>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</si>
  <si>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</si>
  <si>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</si>
  <si>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</si>
  <si>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</si>
  <si>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</si>
  <si>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</si>
  <si>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</si>
  <si>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</si>
  <si>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</si>
  <si>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</si>
  <si>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</si>
  <si>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</si>
  <si>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</si>
  <si>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</si>
  <si>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</si>
  <si>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</si>
  <si>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</si>
  <si>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</si>
  <si>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</si>
  <si>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</si>
  <si>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</si>
  <si>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</si>
  <si>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</si>
  <si>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</si>
  <si>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</si>
  <si>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</si>
  <si>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</si>
  <si>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</si>
  <si>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</si>
  <si>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</si>
  <si>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</si>
  <si>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</si>
  <si>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</si>
  <si>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</si>
  <si>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</si>
  <si>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</si>
  <si>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</si>
  <si>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</si>
  <si>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</si>
  <si>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</si>
  <si>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</si>
  <si>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</si>
  <si>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</si>
  <si>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</si>
  <si>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</si>
  <si>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</si>
  <si>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</si>
  <si>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</si>
  <si>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</si>
  <si>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</si>
  <si>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</si>
  <si>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</si>
  <si>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</si>
  <si>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</si>
  <si>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</si>
  <si>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</si>
  <si>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</si>
  <si>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</si>
  <si>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</si>
  <si>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</si>
  <si>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</si>
  <si>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</si>
  <si>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</si>
  <si>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</si>
  <si>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</si>
  <si>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</si>
  <si>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</si>
  <si>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</si>
  <si>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</si>
  <si>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</si>
  <si>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</si>
  <si>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</si>
  <si>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</si>
  <si>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</si>
  <si>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</si>
  <si>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</si>
  <si>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</si>
  <si>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</si>
  <si>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</si>
  <si>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</si>
  <si>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</si>
  <si>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</si>
  <si>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</si>
  <si>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</si>
  <si>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</si>
  <si>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</si>
  <si>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</si>
  <si>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</si>
  <si>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</si>
  <si>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</si>
  <si>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</si>
  <si>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</si>
  <si>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</si>
  <si>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</si>
  <si>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</si>
  <si>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</si>
  <si>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</si>
  <si>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</si>
  <si>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</si>
  <si>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</si>
  <si>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</si>
  <si>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</si>
  <si>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</si>
  <si>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</si>
  <si>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</si>
  <si>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</si>
  <si>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</si>
  <si>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</si>
  <si>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</si>
  <si>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</si>
  <si>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</si>
  <si>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</si>
  <si>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</si>
  <si>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</si>
  <si>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</si>
  <si>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</si>
  <si>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</si>
  <si>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</si>
  <si>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</si>
  <si>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</si>
  <si>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</si>
  <si>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</si>
  <si>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</si>
  <si>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</si>
  <si>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</si>
  <si>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</si>
  <si>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</si>
  <si>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</si>
  <si>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</si>
  <si>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</si>
  <si>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</si>
  <si>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</si>
  <si>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</si>
  <si>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</si>
  <si>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</si>
  <si>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</si>
  <si>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</si>
  <si>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</si>
  <si>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</si>
  <si>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</si>
  <si>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</si>
  <si>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</si>
  <si>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</si>
  <si>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</si>
  <si>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</si>
  <si>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</si>
  <si>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</si>
  <si>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</si>
  <si>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</si>
  <si>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</si>
  <si>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</si>
  <si>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</si>
  <si>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</si>
  <si>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</si>
  <si>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</si>
  <si>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</si>
  <si>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</si>
  <si>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</si>
  <si>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</si>
  <si>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</si>
  <si>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</si>
  <si>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</si>
  <si>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</si>
  <si>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</si>
  <si>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</si>
  <si>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</si>
  <si>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</si>
  <si>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</si>
  <si>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</si>
  <si>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</si>
  <si>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</si>
  <si>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</si>
  <si>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</si>
  <si>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</si>
  <si>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</si>
  <si>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</si>
  <si>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</si>
  <si>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</si>
  <si>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</si>
  <si>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</si>
  <si>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</si>
  <si>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</si>
  <si>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</si>
  <si>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</si>
  <si>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</si>
  <si>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</si>
  <si>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</si>
  <si>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</si>
  <si>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</si>
  <si>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</si>
  <si>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</si>
  <si>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</si>
  <si>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</si>
  <si>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</si>
  <si>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</si>
  <si>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</si>
  <si>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</si>
  <si>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</si>
  <si>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</si>
  <si>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</si>
  <si>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</si>
  <si>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</si>
  <si>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</si>
  <si>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</si>
  <si>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</si>
  <si>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</si>
  <si>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</si>
  <si>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</si>
  <si>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</si>
  <si>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</si>
  <si>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</si>
  <si>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</si>
  <si>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</si>
  <si>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</si>
  <si>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</si>
  <si>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</si>
  <si>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</si>
  <si>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</si>
  <si>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</si>
  <si>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</si>
  <si>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</si>
  <si>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</si>
  <si>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</si>
  <si>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</si>
  <si>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</si>
  <si>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</si>
  <si>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</si>
  <si>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</si>
  <si>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</si>
  <si>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</si>
  <si>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</si>
  <si>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</si>
  <si>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</si>
  <si>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</si>
  <si>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</si>
  <si>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</si>
  <si>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</si>
  <si>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</si>
  <si>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</si>
  <si>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</si>
  <si>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</si>
  <si>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</si>
  <si>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</si>
  <si>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</si>
  <si>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</si>
  <si>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</si>
  <si>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</si>
  <si>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</si>
  <si>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</si>
  <si>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</si>
  <si>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</si>
  <si>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</si>
  <si>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</si>
  <si>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</si>
  <si>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</si>
  <si>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</si>
  <si>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</si>
  <si>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</si>
  <si>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</si>
  <si>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</si>
  <si>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</si>
  <si>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</si>
  <si>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</si>
  <si>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</si>
  <si>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</si>
  <si>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</si>
  <si>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</si>
  <si>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</si>
  <si>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</si>
  <si>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</si>
  <si>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</si>
  <si>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</si>
  <si>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</si>
  <si>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</si>
  <si>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</si>
  <si>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</si>
  <si>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</si>
  <si>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</si>
  <si>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</si>
  <si>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</si>
  <si>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</si>
  <si>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</si>
  <si>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</si>
  <si>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</si>
  <si>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</si>
  <si>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</si>
  <si>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</si>
  <si>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</si>
  <si>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</si>
  <si>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</si>
  <si>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</si>
  <si>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</si>
  <si>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</si>
  <si>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</si>
  <si>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</si>
  <si>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</si>
  <si>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</si>
  <si>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</si>
  <si>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</si>
  <si>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</si>
  <si>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</si>
  <si>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</si>
  <si>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</si>
  <si>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</si>
  <si>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</si>
  <si>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</si>
  <si>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</si>
  <si>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</si>
  <si>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</si>
  <si>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</si>
  <si>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</si>
  <si>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</si>
  <si>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</si>
  <si>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</si>
  <si>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</si>
  <si>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</si>
  <si>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</si>
  <si>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</si>
  <si>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</si>
  <si>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</si>
  <si>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</si>
  <si>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</si>
  <si>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</si>
  <si>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</si>
  <si>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</si>
  <si>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</si>
  <si>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</si>
  <si>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</si>
  <si>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</si>
  <si>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</si>
  <si>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</si>
  <si>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</si>
  <si>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</si>
  <si>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</si>
  <si>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</si>
  <si>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</si>
  <si>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</si>
  <si>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</si>
  <si>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</si>
  <si>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</si>
  <si>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</si>
  <si>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</si>
  <si>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</si>
  <si>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</si>
  <si>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</si>
  <si>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</si>
  <si>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</si>
  <si>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</si>
  <si>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</si>
  <si>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</si>
  <si>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</si>
  <si>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</si>
  <si>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</si>
  <si>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</si>
  <si>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</si>
  <si>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</si>
  <si>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</si>
  <si>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</si>
  <si>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</si>
  <si>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</si>
  <si>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</si>
  <si>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</si>
  <si>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</si>
  <si>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</si>
  <si>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</si>
  <si>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</si>
  <si>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</si>
  <si>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</si>
  <si>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</si>
  <si>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</si>
  <si>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</si>
  <si>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</si>
  <si>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</si>
  <si>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</si>
  <si>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</si>
  <si>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</si>
  <si>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</si>
  <si>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</si>
  <si>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</si>
  <si>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</si>
  <si>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</si>
  <si>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</si>
  <si>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</si>
  <si>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</si>
  <si>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</si>
  <si>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</si>
  <si>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</si>
  <si>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</si>
  <si>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</si>
  <si>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</si>
  <si>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</si>
  <si>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</si>
  <si>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</si>
  <si>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</si>
  <si>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</si>
  <si>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</si>
  <si>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</si>
  <si>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</si>
  <si>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</si>
  <si>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</si>
  <si>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</si>
  <si>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</si>
  <si>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</si>
  <si>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</si>
  <si>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</si>
  <si>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</si>
  <si>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</si>
  <si>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</si>
  <si>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</si>
  <si>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</si>
  <si>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</si>
  <si>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</si>
  <si>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</si>
  <si>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</si>
  <si>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</si>
  <si>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</si>
  <si>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</si>
  <si>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</si>
  <si>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</si>
  <si>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</si>
  <si>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</si>
  <si>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</si>
  <si>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</si>
  <si>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</si>
  <si>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</si>
  <si>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</si>
  <si>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</si>
  <si>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</si>
  <si>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</si>
  <si>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</si>
  <si>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</si>
  <si>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</si>
  <si>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</si>
  <si>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</si>
  <si>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</si>
  <si>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</si>
  <si>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</si>
  <si>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</si>
  <si>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</si>
  <si>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</si>
  <si>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</si>
  <si>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</si>
  <si>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</si>
  <si>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</si>
  <si>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</si>
  <si>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</si>
  <si>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</si>
  <si>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</si>
  <si>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</si>
  <si>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</si>
  <si>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</si>
  <si>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</si>
  <si>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</si>
  <si>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</si>
  <si>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</si>
  <si>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</si>
  <si>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</si>
  <si>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</si>
  <si>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</si>
  <si>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</si>
  <si>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</si>
  <si>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</si>
  <si>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</si>
  <si>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</si>
  <si>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</si>
  <si>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</si>
  <si>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</si>
  <si>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</si>
  <si>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</si>
  <si>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</si>
  <si>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</si>
  <si>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</si>
  <si>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</si>
  <si>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</si>
  <si>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</si>
  <si>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</si>
  <si>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</si>
  <si>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</si>
  <si>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</si>
  <si>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</si>
  <si>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</si>
  <si>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</si>
  <si>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</si>
  <si>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</si>
  <si>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</si>
  <si>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</si>
  <si>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</si>
  <si>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</si>
  <si>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</si>
  <si>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</si>
  <si>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</si>
  <si>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</si>
  <si>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</si>
  <si>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</si>
  <si>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</si>
  <si>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</si>
  <si>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</si>
  <si>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</si>
  <si>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</si>
  <si>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</si>
  <si>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</si>
  <si>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</si>
  <si>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</si>
  <si>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</si>
  <si>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</si>
  <si>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</si>
  <si>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</si>
  <si>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</si>
  <si>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</si>
  <si>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</si>
  <si>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</si>
  <si>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</si>
  <si>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</si>
  <si>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</si>
  <si>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</si>
  <si>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</si>
  <si>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</si>
  <si>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</si>
  <si>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</si>
  <si>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</si>
  <si>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</si>
  <si>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</si>
  <si>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</si>
  <si>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</si>
  <si>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</si>
  <si>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</si>
  <si>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</si>
  <si>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</si>
  <si>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</si>
  <si>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</si>
  <si>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</si>
  <si>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</si>
  <si>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</si>
  <si>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</si>
  <si>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</si>
  <si>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</si>
  <si>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</si>
  <si>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</si>
  <si>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</si>
  <si>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</si>
  <si>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</si>
  <si>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</si>
  <si>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</si>
  <si>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</si>
  <si>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</si>
  <si>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</si>
  <si>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</si>
  <si>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</si>
  <si>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</si>
  <si>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</si>
  <si>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</si>
  <si>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</si>
  <si>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</si>
  <si>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</si>
  <si>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</si>
  <si>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</si>
  <si>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</si>
  <si>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</si>
  <si>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</si>
  <si>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</si>
  <si>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</si>
  <si>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</si>
  <si>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</si>
  <si>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</si>
  <si>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</si>
  <si>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</si>
  <si>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</si>
  <si>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</si>
  <si>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</si>
  <si>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</si>
  <si>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</si>
  <si>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</si>
  <si>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</si>
  <si>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</si>
  <si>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</si>
  <si>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</si>
  <si>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</si>
  <si>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</si>
  <si>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</si>
  <si>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</si>
  <si>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</si>
  <si>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</si>
  <si>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</si>
  <si>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</si>
  <si>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</si>
  <si>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</si>
  <si>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</si>
  <si>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</si>
  <si>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</si>
  <si>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</si>
  <si>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</si>
  <si>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</si>
  <si>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</si>
  <si>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</si>
  <si>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</si>
  <si>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</si>
  <si>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</si>
  <si>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</si>
  <si>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</si>
  <si>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</si>
  <si>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</si>
  <si>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</si>
  <si>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</si>
  <si>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</si>
  <si>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</si>
  <si>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</si>
  <si>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</si>
  <si>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</si>
  <si>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</si>
  <si>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</si>
  <si>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</si>
  <si>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</si>
  <si>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</si>
  <si>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</si>
  <si>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</si>
  <si>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</si>
  <si>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</si>
  <si>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</si>
  <si>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</si>
  <si>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</si>
  <si>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</si>
  <si>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</si>
  <si>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</si>
  <si>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</si>
  <si>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</si>
  <si>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</si>
  <si>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</si>
  <si>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</si>
  <si>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</si>
  <si>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</si>
  <si>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</si>
  <si>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</si>
  <si>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</si>
  <si>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</si>
  <si>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</si>
  <si>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</si>
  <si>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</si>
  <si>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</si>
  <si>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</si>
  <si>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</si>
  <si>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</si>
  <si>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</si>
  <si>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</si>
  <si>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</si>
  <si>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</si>
  <si>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</si>
  <si>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</si>
  <si>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</si>
  <si>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</si>
  <si>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</si>
  <si>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</si>
  <si>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</si>
  <si>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</si>
  <si>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</si>
  <si>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</si>
  <si>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</si>
  <si>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</si>
  <si>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</si>
  <si>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</si>
  <si>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</si>
  <si>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</si>
  <si>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</si>
  <si>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</si>
  <si>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</si>
  <si>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</si>
  <si>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</si>
  <si>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</si>
  <si>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</si>
  <si>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</si>
  <si>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</si>
  <si>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</si>
  <si>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</si>
  <si>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</si>
  <si>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</si>
  <si>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</si>
  <si>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</si>
  <si>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</si>
  <si>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</si>
  <si>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</si>
  <si>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</si>
  <si>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</si>
  <si>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</si>
  <si>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</si>
  <si>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</si>
  <si>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</si>
  <si>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</si>
  <si>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</si>
  <si>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</si>
  <si>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</si>
  <si>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</si>
  <si>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</si>
  <si>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</si>
  <si>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</si>
  <si>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</si>
  <si>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</si>
  <si>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</si>
  <si>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</si>
  <si>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</si>
  <si>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</si>
  <si>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</si>
  <si>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</si>
  <si>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</si>
  <si>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</si>
  <si>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</si>
  <si>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</si>
  <si>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</si>
  <si>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</si>
  <si>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</si>
  <si>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</si>
  <si>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</si>
  <si>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</si>
  <si>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</si>
  <si>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</si>
  <si>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</si>
  <si>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</si>
  <si>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</si>
  <si>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</si>
  <si>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</si>
  <si>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</si>
  <si>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</si>
  <si>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</si>
  <si>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</si>
  <si>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</si>
  <si>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</si>
  <si>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</si>
  <si>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</si>
  <si>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</si>
  <si>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</si>
  <si>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</si>
  <si>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</si>
  <si>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</si>
  <si>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</si>
  <si>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</si>
  <si>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</si>
  <si>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</si>
  <si>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</si>
  <si>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</si>
  <si>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</si>
  <si>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</si>
  <si>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</si>
  <si>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</si>
  <si>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</si>
  <si>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</si>
  <si>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</si>
  <si>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</si>
  <si>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</si>
  <si>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</si>
  <si>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</si>
  <si>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</si>
  <si>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</si>
  <si>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</si>
  <si>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</si>
  <si>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</si>
  <si>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</si>
  <si>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</si>
  <si>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</si>
  <si>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</si>
  <si>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</si>
  <si>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</si>
  <si>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</si>
  <si>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</si>
  <si>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</si>
  <si>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</si>
  <si>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</si>
  <si>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</si>
  <si>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</si>
  <si>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</si>
  <si>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</si>
  <si>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</si>
  <si>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</si>
  <si>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</si>
  <si>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</si>
  <si>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</si>
  <si>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</si>
  <si>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</si>
  <si>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</si>
  <si>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</si>
  <si>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</si>
  <si>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</si>
  <si>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</si>
  <si>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</si>
  <si>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</si>
  <si>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</si>
  <si>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</si>
  <si>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</si>
  <si>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</si>
  <si>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</si>
  <si>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</si>
  <si>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</si>
  <si>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</si>
  <si>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</si>
  <si>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</si>
  <si>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</si>
  <si>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</si>
  <si>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</si>
  <si>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</si>
  <si>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</si>
  <si>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</si>
  <si>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</si>
  <si>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</si>
  <si>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</si>
  <si>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</si>
  <si>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</si>
  <si>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</si>
  <si>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</si>
  <si>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</si>
  <si>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</si>
  <si>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</si>
  <si>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</si>
  <si>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</si>
  <si>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</si>
  <si>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</si>
  <si>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</si>
  <si>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</si>
  <si>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</si>
  <si>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</si>
  <si>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</si>
  <si>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</si>
  <si>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</si>
  <si>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</si>
  <si>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</si>
  <si>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</si>
  <si>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</si>
  <si>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</si>
  <si>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</si>
  <si>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</si>
  <si>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</si>
  <si>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</si>
  <si>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</si>
  <si>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</si>
  <si>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</si>
  <si>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</si>
  <si>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</si>
  <si>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</si>
  <si>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</si>
  <si>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</si>
  <si>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</si>
  <si>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</si>
  <si>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</si>
  <si>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</si>
  <si>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</si>
  <si>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</si>
  <si>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</si>
  <si>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</si>
  <si>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</si>
  <si>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</si>
  <si>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</si>
  <si>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</si>
  <si>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</si>
  <si>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</si>
  <si>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</si>
  <si>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</si>
  <si>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</si>
  <si>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</si>
  <si>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</si>
  <si>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</si>
  <si>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</si>
  <si>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</si>
  <si>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</si>
  <si>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</si>
  <si>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</si>
  <si>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</si>
  <si>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</si>
  <si>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</si>
  <si>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</si>
  <si>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</si>
  <si>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</si>
  <si>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</si>
  <si>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</si>
  <si>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</si>
  <si>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</si>
  <si>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</si>
  <si>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</si>
  <si>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</si>
  <si>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</si>
  <si>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</si>
  <si>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</si>
  <si>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</si>
  <si>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</si>
  <si>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</si>
  <si>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</si>
  <si>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</si>
  <si>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</si>
  <si>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</si>
  <si>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</si>
  <si>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</si>
  <si>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</si>
  <si>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</si>
  <si>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</si>
  <si>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</si>
  <si>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</si>
  <si>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</si>
  <si>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</si>
  <si>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</si>
  <si>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</si>
  <si>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</si>
  <si>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</si>
  <si>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</si>
  <si>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</si>
  <si>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</si>
  <si>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</si>
  <si>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</si>
  <si>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</si>
  <si>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</si>
  <si>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</si>
  <si>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</si>
  <si>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</si>
  <si>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</si>
  <si>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</si>
  <si>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</si>
  <si>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</si>
  <si>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</si>
  <si>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</si>
  <si>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</si>
  <si>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</si>
  <si>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</si>
  <si>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</si>
  <si>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</si>
  <si>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</si>
  <si>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</si>
  <si>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</si>
  <si>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</si>
  <si>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</si>
  <si>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</si>
  <si>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</si>
  <si>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</si>
  <si>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</si>
  <si>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</si>
  <si>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</si>
  <si>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</si>
  <si>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</si>
  <si>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</si>
  <si>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</si>
  <si>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</si>
  <si>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</si>
  <si>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</si>
  <si>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</si>
  <si>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</si>
  <si>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</si>
  <si>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</si>
  <si>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</si>
  <si>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</si>
  <si>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</si>
  <si>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</si>
  <si>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</si>
  <si>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</si>
  <si>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</si>
  <si>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</si>
  <si>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</si>
  <si>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</si>
  <si>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</si>
  <si>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</si>
  <si>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</si>
  <si>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</si>
  <si>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</si>
  <si>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</si>
  <si>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</si>
  <si>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</si>
  <si>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</si>
  <si>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</si>
  <si>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</si>
  <si>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</si>
  <si>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</si>
  <si>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</si>
  <si>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</si>
  <si>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</si>
  <si>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</si>
  <si>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</si>
  <si>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</si>
  <si>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</si>
  <si>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</si>
  <si>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</si>
  <si>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</si>
  <si>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</si>
  <si>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</si>
  <si>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</si>
  <si>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</si>
  <si>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</si>
  <si>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</si>
  <si>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</si>
  <si>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</si>
  <si>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</si>
  <si>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</si>
  <si>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</si>
  <si>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</si>
  <si>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</si>
  <si>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</si>
  <si>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</si>
  <si>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</si>
  <si>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</si>
  <si>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</si>
  <si>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</si>
  <si>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</si>
  <si>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</si>
  <si>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</si>
  <si>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</si>
  <si>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</si>
  <si>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</si>
  <si>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</si>
  <si>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</si>
  <si>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</si>
  <si>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</si>
  <si>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</si>
  <si>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</si>
  <si>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</si>
  <si>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</si>
  <si>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</si>
  <si>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</si>
  <si>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</si>
  <si>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</si>
  <si>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</si>
  <si>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</si>
  <si>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</si>
  <si>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</si>
  <si>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</si>
  <si>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</si>
  <si>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</si>
  <si>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</si>
  <si>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</si>
  <si>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</si>
  <si>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</si>
  <si>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</si>
  <si>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</si>
  <si>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</si>
  <si>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</si>
  <si>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</si>
  <si>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</si>
  <si>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</si>
  <si>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</si>
  <si>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</si>
  <si>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</si>
  <si>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</si>
  <si>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</si>
  <si>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</si>
  <si>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</si>
  <si>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</si>
  <si>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</si>
  <si>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</si>
  <si>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</si>
  <si>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</si>
  <si>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</si>
  <si>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</si>
  <si>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</si>
  <si>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</si>
  <si>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</si>
  <si>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</si>
  <si>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</si>
  <si>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</si>
  <si>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</si>
  <si>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</si>
  <si>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</si>
  <si>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</si>
  <si>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</si>
  <si>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</si>
  <si>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</si>
  <si>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</si>
  <si>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</si>
  <si>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</si>
  <si>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</si>
  <si>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</si>
  <si>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</si>
  <si>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</si>
  <si>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</si>
  <si>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</si>
  <si>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</si>
  <si>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</si>
  <si>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</si>
  <si>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</si>
  <si>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</si>
  <si>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</si>
  <si>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</si>
  <si>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</si>
  <si>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</si>
  <si>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</si>
  <si>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</si>
  <si>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</si>
  <si>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</si>
  <si>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</si>
  <si>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</si>
  <si>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</si>
  <si>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</si>
  <si>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</si>
  <si>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</si>
  <si>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</si>
  <si>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</si>
  <si>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</si>
  <si>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</si>
  <si>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</si>
  <si>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</si>
  <si>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</si>
  <si>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</si>
  <si>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</si>
  <si>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</si>
  <si>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</si>
  <si>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</si>
  <si>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</si>
  <si>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</si>
  <si>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</si>
  <si>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</si>
  <si>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</si>
  <si>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</si>
  <si>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</si>
  <si>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</si>
  <si>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</si>
  <si>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</si>
  <si>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</si>
  <si>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</si>
  <si>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</si>
  <si>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</si>
  <si>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</si>
  <si>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</si>
  <si>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</si>
  <si>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</si>
  <si>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</si>
  <si>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</si>
  <si>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</si>
  <si>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</si>
  <si>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</si>
  <si>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</si>
  <si>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</si>
  <si>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</si>
  <si>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</si>
  <si>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</si>
  <si>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</si>
  <si>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</si>
  <si>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</si>
  <si>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</si>
  <si>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</si>
  <si>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</si>
  <si>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</si>
  <si>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</si>
  <si>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</si>
  <si>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</si>
  <si>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</si>
  <si>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</si>
  <si>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</si>
  <si>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</si>
  <si>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</si>
  <si>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</si>
  <si>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</si>
  <si>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</si>
  <si>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</si>
  <si>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</si>
  <si>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</si>
  <si>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</si>
  <si>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</si>
  <si>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</si>
  <si>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</si>
  <si>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</si>
  <si>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</si>
  <si>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</si>
  <si>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</si>
  <si>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</si>
  <si>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</si>
  <si>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</si>
  <si>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</si>
  <si>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</si>
  <si>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</si>
  <si>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</si>
  <si>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</si>
  <si>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</si>
  <si>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</si>
  <si>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</si>
  <si>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</si>
  <si>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</si>
  <si>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</si>
  <si>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</si>
  <si>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</si>
  <si>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</si>
  <si>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</si>
  <si>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</si>
  <si>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</si>
  <si>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</si>
  <si>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</si>
  <si>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</si>
  <si>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</si>
  <si>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</si>
  <si>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</si>
  <si>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</si>
  <si>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</si>
  <si>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</si>
  <si>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</si>
  <si>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</si>
  <si>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</si>
  <si>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</si>
  <si>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</si>
  <si>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</si>
  <si>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</si>
  <si>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</si>
  <si>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</si>
  <si>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</si>
  <si>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</si>
  <si>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</si>
  <si>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</si>
  <si>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</si>
  <si>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</si>
  <si>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</si>
  <si>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</si>
  <si>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</si>
  <si>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</si>
  <si>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</si>
  <si>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</si>
  <si>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</si>
  <si>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</si>
  <si>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</si>
  <si>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</si>
  <si>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</si>
  <si>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</si>
  <si>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</si>
  <si>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</si>
  <si>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</si>
  <si>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</si>
  <si>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</si>
  <si>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</si>
  <si>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</si>
  <si>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</si>
  <si>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</si>
  <si>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</si>
  <si>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</si>
  <si>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</si>
  <si>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</si>
  <si>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</si>
  <si>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</si>
  <si>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</si>
  <si>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</si>
  <si>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</si>
  <si>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</si>
  <si>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</si>
  <si>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</si>
  <si>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</si>
  <si>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</si>
  <si>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</si>
  <si>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</si>
  <si>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</si>
  <si>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</si>
  <si>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</si>
  <si>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</si>
  <si>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</si>
  <si>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</si>
  <si>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</si>
  <si>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</si>
  <si>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</si>
  <si>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</si>
  <si>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</si>
  <si>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</si>
  <si>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</si>
  <si>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</si>
  <si>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</si>
  <si>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</si>
  <si>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</si>
  <si>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</si>
  <si>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</si>
  <si>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</si>
  <si>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</si>
  <si>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</si>
  <si>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</si>
  <si>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</si>
  <si>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</si>
  <si>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</si>
  <si>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</si>
  <si>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</si>
  <si>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</si>
  <si>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</si>
  <si>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</si>
  <si>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</si>
  <si>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</si>
  <si>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</si>
  <si>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</si>
  <si>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</si>
  <si>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</si>
  <si>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</si>
  <si>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</si>
  <si>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</si>
  <si>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</si>
  <si>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</si>
  <si>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</si>
  <si>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</si>
  <si>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</si>
  <si>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</si>
  <si>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</si>
  <si>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</si>
  <si>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</si>
  <si>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</si>
  <si>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</si>
  <si>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</si>
  <si>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</si>
  <si>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</si>
  <si>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</si>
  <si>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</si>
  <si>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</si>
  <si>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</si>
  <si>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</si>
  <si>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</si>
  <si>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</si>
  <si>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</si>
  <si>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</si>
  <si>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</si>
  <si>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</si>
  <si>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</si>
  <si>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</si>
  <si>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</si>
  <si>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</si>
  <si>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</si>
  <si>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</si>
  <si>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</si>
  <si>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</si>
  <si>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</si>
  <si>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</si>
  <si>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</si>
  <si>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</si>
  <si>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</si>
  <si>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</si>
  <si>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</si>
  <si>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</si>
  <si>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</si>
  <si>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</si>
  <si>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</si>
  <si>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</si>
  <si>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</si>
  <si>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</si>
  <si>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</si>
  <si>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</si>
  <si>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</si>
  <si>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</si>
  <si>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</si>
  <si>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</si>
  <si>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</si>
  <si>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</si>
  <si>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</si>
  <si>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</si>
  <si>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</si>
  <si>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</si>
  <si>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</si>
  <si>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</si>
  <si>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</si>
  <si>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</si>
  <si>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</si>
  <si>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</si>
  <si>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</si>
  <si>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</si>
  <si>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</si>
  <si>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</si>
  <si>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</si>
  <si>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</si>
  <si>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</si>
  <si>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</si>
  <si>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</si>
  <si>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</si>
  <si>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</si>
  <si>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</si>
  <si>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</si>
  <si>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</si>
  <si>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</si>
  <si>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</si>
  <si>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</si>
  <si>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</si>
  <si>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</si>
  <si>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</si>
  <si>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</si>
  <si>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</si>
  <si>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</si>
  <si>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</si>
  <si>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</si>
  <si>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</si>
  <si>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</si>
  <si>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</si>
  <si>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</si>
  <si>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</si>
  <si>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</si>
  <si>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</si>
  <si>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</si>
  <si>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</si>
  <si>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</si>
  <si>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</si>
  <si>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</si>
  <si>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</si>
  <si>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</si>
  <si>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</si>
  <si>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</si>
  <si>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</si>
  <si>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</si>
  <si>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</si>
  <si>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</si>
  <si>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</si>
  <si>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</si>
  <si>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</si>
  <si>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</si>
  <si>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</si>
  <si>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</si>
  <si>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</si>
  <si>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</si>
  <si>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</si>
  <si>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</si>
  <si>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</si>
  <si>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</si>
  <si>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</si>
  <si>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</si>
  <si>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</si>
  <si>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</si>
  <si>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</si>
  <si>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</si>
  <si>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</si>
  <si>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</si>
  <si>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</si>
  <si>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</si>
  <si>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</si>
  <si>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</si>
  <si>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</si>
  <si>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</si>
  <si>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</si>
  <si>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</si>
  <si>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</si>
  <si>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</si>
  <si>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</si>
  <si>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</si>
  <si>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</si>
  <si>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</si>
  <si>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</si>
  <si>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</si>
  <si>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</si>
  <si>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</si>
  <si>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</si>
  <si>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</si>
  <si>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</si>
  <si>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</si>
  <si>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</si>
  <si>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</si>
  <si>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</si>
  <si>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</si>
  <si>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</si>
  <si>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</si>
  <si>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</si>
  <si>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</si>
  <si>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</si>
  <si>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</si>
  <si>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</si>
  <si>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</si>
  <si>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</si>
  <si>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</si>
  <si>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</si>
  <si>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</si>
  <si>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</si>
  <si>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</si>
  <si>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</si>
  <si>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</si>
  <si>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</si>
  <si>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</si>
  <si>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</si>
  <si>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</si>
  <si>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</si>
  <si>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</si>
  <si>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</si>
  <si>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</si>
  <si>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</si>
  <si>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</si>
  <si>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</si>
  <si>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</si>
  <si>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</si>
  <si>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</si>
  <si>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</si>
  <si>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</si>
  <si>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</si>
  <si>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</si>
  <si>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</si>
  <si>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</si>
  <si>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</si>
  <si>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</si>
  <si>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</si>
  <si>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</si>
  <si>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</si>
  <si>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</si>
  <si>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</si>
  <si>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</si>
  <si>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</si>
  <si>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</si>
  <si>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</si>
  <si>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</si>
  <si>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</si>
  <si>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</si>
  <si>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</si>
  <si>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</si>
  <si>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</si>
  <si>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</si>
  <si>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</si>
  <si>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</si>
  <si>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</si>
  <si>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</si>
  <si>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</si>
  <si>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</si>
  <si>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</si>
  <si>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</si>
  <si>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</si>
  <si>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</si>
  <si>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</si>
  <si>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</si>
  <si>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</si>
  <si>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</si>
  <si>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</si>
  <si>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</si>
  <si>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</si>
  <si>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</si>
  <si>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</si>
  <si>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</si>
  <si>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</si>
  <si>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</si>
  <si>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</si>
  <si>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</si>
  <si>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</si>
  <si>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</si>
  <si>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</si>
  <si>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</si>
  <si>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</si>
  <si>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</si>
  <si>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</si>
  <si>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</si>
  <si>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</si>
  <si>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</si>
  <si>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</si>
  <si>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</si>
  <si>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</si>
  <si>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</si>
  <si>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</si>
  <si>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</si>
  <si>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</si>
  <si>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</si>
  <si>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</si>
  <si>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</si>
  <si>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</si>
  <si>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</si>
  <si>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</si>
  <si>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</si>
  <si>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</si>
  <si>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</si>
  <si>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</si>
  <si>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</si>
  <si>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</si>
  <si>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</si>
  <si>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</si>
  <si>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</si>
  <si>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</si>
  <si>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</si>
  <si>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</si>
  <si>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</si>
  <si>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</si>
  <si>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</si>
  <si>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</si>
  <si>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</si>
  <si>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</si>
  <si>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</si>
  <si>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</si>
  <si>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</si>
  <si>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</si>
  <si>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</si>
  <si>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</si>
  <si>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</si>
  <si>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</si>
  <si>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</si>
  <si>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</si>
  <si>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</si>
  <si>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</si>
  <si>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</si>
  <si>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</si>
  <si>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</si>
  <si>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</si>
  <si>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</si>
  <si>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</si>
  <si>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</si>
  <si>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</si>
  <si>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</si>
  <si>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</si>
  <si>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</si>
  <si>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</si>
  <si>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</si>
  <si>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</si>
  <si>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</si>
  <si>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</si>
  <si>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</si>
  <si>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</si>
  <si>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</si>
  <si>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</si>
  <si>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</si>
  <si>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</si>
  <si>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</si>
  <si>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</si>
  <si>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</si>
  <si>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</si>
  <si>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</si>
  <si>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</si>
  <si>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</si>
  <si>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</si>
  <si>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</si>
  <si>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</si>
  <si>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</si>
  <si>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</si>
  <si>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</si>
  <si>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</si>
  <si>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</si>
  <si>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</si>
  <si>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</si>
  <si>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</si>
  <si>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</si>
  <si>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</si>
  <si>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</si>
  <si>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</si>
  <si>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</si>
  <si>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</si>
  <si>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</si>
  <si>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</si>
  <si>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</si>
  <si>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</si>
  <si>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</si>
  <si>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</si>
  <si>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</si>
  <si>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</si>
  <si>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</si>
  <si>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</si>
  <si>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</si>
  <si>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</si>
  <si>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</si>
  <si>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</si>
  <si>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</si>
  <si>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</si>
  <si>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</si>
  <si>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</si>
  <si>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</si>
  <si>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</si>
  <si>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</si>
  <si>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</si>
  <si>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</si>
  <si>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</si>
  <si>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</si>
  <si>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</si>
  <si>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</si>
  <si>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</si>
  <si>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</si>
  <si>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</si>
  <si>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</si>
  <si>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</si>
  <si>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</si>
  <si>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</si>
  <si>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</si>
  <si>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</si>
  <si>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</si>
  <si>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</si>
  <si>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</si>
  <si>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</si>
  <si>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</si>
  <si>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</si>
  <si>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</si>
  <si>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</si>
  <si>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</si>
  <si>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</si>
  <si>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</si>
  <si>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</si>
  <si>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</si>
  <si>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</si>
  <si>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</si>
  <si>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</si>
  <si>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</si>
  <si>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</si>
  <si>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</si>
  <si>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</si>
  <si>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</si>
  <si>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</si>
  <si>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</si>
  <si>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</si>
  <si>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</si>
  <si>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</si>
  <si>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</si>
  <si>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</si>
  <si>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</si>
  <si>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</si>
  <si>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</si>
  <si>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</si>
  <si>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</si>
  <si>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</si>
  <si>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</si>
  <si>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</si>
  <si>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</si>
  <si>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</si>
  <si>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</si>
  <si>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</si>
  <si>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</si>
  <si>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</si>
  <si>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</si>
  <si>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</si>
  <si>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</si>
  <si>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</si>
  <si>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</si>
  <si>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</si>
  <si>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</si>
  <si>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</si>
  <si>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</si>
  <si>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</si>
  <si>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</si>
  <si>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</si>
  <si>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</si>
  <si>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</si>
  <si>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</si>
  <si>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</si>
  <si>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</si>
  <si>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</si>
  <si>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</si>
  <si>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</si>
  <si>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</si>
  <si>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</si>
  <si>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</si>
  <si>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</si>
  <si>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</si>
  <si>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</si>
  <si>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</si>
  <si>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</si>
  <si>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</si>
  <si>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</si>
  <si>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</si>
  <si>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</si>
  <si>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</si>
  <si>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</si>
  <si>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</si>
  <si>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</si>
  <si>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</si>
  <si>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</si>
  <si>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</si>
  <si>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</si>
  <si>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</si>
  <si>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</si>
  <si>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</si>
  <si>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</si>
  <si>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</si>
  <si>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</si>
  <si>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</si>
  <si>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</si>
  <si>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</si>
  <si>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</si>
  <si>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</si>
  <si>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</si>
  <si>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</si>
  <si>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</si>
  <si>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</si>
  <si>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</si>
  <si>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</si>
  <si>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</si>
  <si>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</si>
  <si>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</si>
  <si>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</si>
  <si>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</si>
  <si>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</si>
  <si>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</si>
  <si>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</si>
  <si>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</si>
  <si>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</si>
  <si>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</si>
  <si>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</si>
  <si>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</si>
  <si>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</si>
  <si>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</si>
  <si>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</si>
  <si>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</si>
  <si>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</si>
  <si>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</si>
  <si>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</si>
  <si>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</si>
  <si>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</si>
  <si>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</si>
  <si>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</si>
  <si>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</si>
  <si>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</si>
  <si>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</si>
  <si>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</si>
  <si>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</si>
  <si>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</si>
  <si>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</si>
  <si>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</si>
  <si>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</si>
  <si>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</si>
  <si>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</si>
  <si>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</si>
  <si>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</si>
  <si>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</si>
  <si>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</si>
  <si>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</si>
  <si>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</si>
  <si>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</si>
  <si>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</si>
  <si>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</si>
  <si>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</si>
  <si>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</si>
  <si>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</si>
  <si>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</si>
  <si>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</si>
  <si>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</si>
  <si>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</si>
  <si>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</si>
  <si>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</si>
  <si>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</si>
  <si>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</si>
  <si>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</si>
  <si>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</si>
  <si>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</si>
  <si>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</si>
  <si>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</si>
  <si>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</si>
  <si>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</si>
  <si>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</si>
  <si>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</si>
  <si>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</si>
  <si>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</si>
  <si>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</si>
  <si>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</si>
  <si>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</si>
  <si>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</si>
  <si>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</si>
  <si>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</si>
  <si>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</si>
  <si>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</si>
  <si>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</si>
  <si>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</si>
  <si>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</si>
  <si>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</si>
  <si>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</si>
  <si>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</si>
  <si>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</si>
  <si>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</si>
  <si>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</si>
  <si>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</si>
  <si>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</si>
  <si>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</si>
  <si>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</si>
  <si>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</si>
  <si>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</si>
  <si>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</si>
  <si>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</si>
  <si>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</si>
  <si>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</si>
  <si>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</si>
  <si>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</si>
  <si>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</si>
  <si>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</si>
  <si>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</si>
  <si>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</si>
  <si>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</si>
  <si>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</si>
  <si>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</si>
  <si>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</si>
  <si>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</si>
  <si>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</si>
  <si>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</si>
  <si>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</si>
  <si>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</si>
  <si>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</si>
  <si>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</si>
  <si>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</si>
  <si>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</si>
  <si>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</si>
  <si>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</si>
  <si>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</si>
  <si>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</si>
  <si>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</si>
  <si>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</si>
  <si>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</si>
  <si>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</si>
  <si>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</si>
  <si>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</si>
  <si>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</si>
  <si>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</si>
  <si>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</si>
  <si>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</si>
  <si>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</si>
  <si>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</si>
  <si>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</si>
  <si>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</si>
  <si>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</si>
  <si>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</si>
  <si>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</si>
  <si>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</si>
  <si>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</si>
  <si>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</si>
  <si>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</si>
  <si>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</si>
  <si>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</si>
  <si>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</si>
  <si>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</si>
  <si>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</si>
  <si>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</si>
  <si>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</si>
  <si>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</si>
  <si>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</si>
  <si>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</si>
  <si>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</si>
  <si>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</si>
  <si>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</si>
  <si>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</si>
  <si>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</si>
  <si>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</si>
  <si>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</si>
  <si>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</si>
  <si>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</si>
  <si>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</si>
  <si>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</si>
  <si>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</si>
  <si>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</si>
  <si>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</si>
  <si>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</si>
  <si>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</si>
  <si>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</si>
  <si>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</si>
  <si>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</si>
  <si>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</si>
  <si>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</si>
  <si>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</si>
  <si>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</si>
  <si>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</si>
  <si>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</si>
  <si>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</si>
  <si>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</si>
  <si>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</si>
  <si>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</si>
  <si>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</si>
  <si>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</si>
  <si>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</si>
  <si>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</si>
  <si>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</si>
  <si>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</si>
  <si>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</si>
  <si>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</si>
  <si>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</si>
  <si>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</si>
  <si>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</si>
  <si>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</si>
  <si>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</si>
  <si>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</si>
  <si>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</si>
  <si>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</si>
  <si>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</si>
  <si>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</si>
  <si>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</si>
  <si>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</si>
  <si>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</si>
  <si>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</si>
  <si>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</si>
  <si>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</si>
  <si>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</si>
  <si>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</si>
  <si>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</si>
  <si>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</si>
  <si>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</si>
  <si>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</si>
  <si>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</si>
  <si>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</si>
  <si>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</si>
  <si>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</si>
  <si>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</si>
  <si>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</si>
  <si>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</si>
  <si>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</si>
  <si>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</si>
  <si>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</si>
  <si>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</si>
  <si>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</si>
  <si>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</si>
  <si>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</si>
  <si>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</si>
  <si>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</si>
  <si>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</si>
  <si>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</si>
  <si>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</si>
  <si>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</si>
  <si>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</si>
  <si>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</si>
  <si>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</si>
  <si>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</si>
  <si>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</si>
  <si>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</si>
  <si>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</si>
  <si>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</si>
  <si>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</si>
  <si>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</si>
  <si>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</si>
  <si>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</si>
  <si>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</si>
  <si>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</si>
  <si>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</si>
  <si>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</si>
  <si>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</si>
  <si>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</si>
  <si>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</si>
  <si>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</si>
  <si>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</si>
  <si>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</si>
  <si>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</si>
  <si>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</si>
  <si>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</si>
  <si>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</si>
  <si>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</si>
  <si>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</si>
  <si>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</si>
  <si>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</si>
  <si>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</si>
  <si>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</si>
  <si>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</si>
  <si>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</si>
  <si>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</si>
  <si>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</si>
  <si>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</si>
  <si>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</si>
  <si>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</si>
  <si>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</si>
  <si>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</si>
  <si>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</si>
  <si>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</si>
  <si>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</si>
  <si>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</si>
  <si>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</si>
  <si>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</si>
  <si>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</si>
  <si>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</si>
  <si>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</si>
  <si>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</si>
  <si>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</si>
  <si>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</si>
  <si>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</si>
  <si>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</si>
  <si>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</si>
  <si>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</si>
  <si>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</si>
  <si>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</si>
  <si>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</si>
  <si>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</si>
  <si>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</si>
  <si>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</si>
  <si>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</si>
  <si>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</si>
  <si>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</si>
  <si>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</si>
  <si>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</si>
  <si>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</si>
  <si>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</si>
  <si>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</si>
  <si>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</si>
  <si>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</si>
  <si>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</si>
  <si>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</si>
  <si>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</si>
  <si>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</si>
  <si>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</si>
  <si>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</si>
  <si>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</si>
  <si>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</si>
  <si>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</si>
  <si>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</si>
  <si>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</si>
  <si>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</si>
  <si>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</si>
  <si>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</si>
  <si>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</si>
  <si>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</si>
  <si>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</si>
  <si>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</si>
  <si>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</si>
  <si>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</si>
  <si>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</si>
  <si>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</si>
  <si>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</si>
  <si>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</si>
  <si>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</si>
  <si>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</si>
  <si>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</si>
  <si>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</si>
  <si>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</si>
  <si>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</si>
  <si>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</si>
  <si>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</si>
  <si>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</si>
  <si>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</si>
  <si>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</si>
  <si>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</si>
  <si>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</si>
  <si>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</si>
  <si>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</si>
  <si>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</si>
  <si>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</si>
  <si>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</si>
  <si>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</si>
  <si>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</si>
  <si>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</si>
  <si>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</si>
  <si>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</si>
  <si>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</si>
  <si>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</si>
  <si>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</si>
  <si>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</si>
  <si>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</si>
  <si>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</si>
  <si>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</si>
  <si>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</si>
  <si>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</si>
  <si>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</si>
  <si>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</si>
  <si>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</si>
  <si>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</si>
  <si>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</si>
  <si>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</si>
  <si>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</si>
  <si>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</si>
  <si>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</si>
  <si>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</si>
  <si>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</si>
  <si>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</si>
  <si>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</si>
  <si>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</si>
  <si>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</si>
  <si>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</si>
  <si>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</si>
  <si>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</si>
  <si>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</si>
  <si>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</si>
  <si>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</si>
  <si>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</si>
  <si>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</si>
  <si>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</si>
  <si>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</si>
  <si>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</si>
  <si>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</si>
  <si>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</si>
  <si>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</si>
  <si>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</si>
  <si>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</si>
  <si>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</si>
  <si>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</si>
  <si>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</si>
  <si>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</si>
  <si>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</si>
  <si>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</si>
  <si>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</si>
  <si>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</si>
  <si>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</si>
  <si>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</si>
  <si>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</si>
  <si>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</si>
  <si>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</si>
  <si>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</si>
  <si>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</si>
  <si>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</si>
  <si>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</si>
  <si>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</si>
  <si>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</si>
  <si>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</si>
  <si>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</si>
  <si>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</si>
  <si>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</si>
  <si>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</si>
  <si>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</si>
  <si>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</si>
  <si>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</si>
  <si>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</si>
  <si>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</si>
  <si>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</si>
  <si>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</si>
  <si>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</si>
  <si>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</si>
  <si>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</si>
  <si>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</si>
  <si>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</si>
  <si>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</si>
  <si>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</si>
  <si>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</si>
  <si>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</si>
  <si>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</si>
  <si>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</si>
  <si>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</si>
  <si>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</si>
  <si>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</si>
  <si>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</si>
  <si>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</si>
  <si>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</si>
  <si>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</si>
  <si>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</si>
  <si>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</si>
  <si>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</si>
  <si>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</si>
  <si>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</si>
  <si>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</si>
  <si>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</si>
  <si>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</si>
  <si>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</si>
  <si>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</si>
  <si>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</si>
  <si>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</si>
  <si>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</si>
  <si>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</si>
  <si>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</si>
  <si>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</si>
  <si>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</si>
  <si>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</si>
  <si>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</si>
  <si>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</si>
  <si>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</si>
  <si>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</si>
  <si>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</si>
  <si>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</si>
  <si>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</si>
  <si>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</si>
  <si>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</si>
  <si>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</si>
  <si>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</si>
  <si>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</si>
  <si>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</si>
  <si>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</si>
  <si>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</si>
  <si>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</si>
  <si>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</si>
  <si>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</si>
  <si>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</si>
  <si>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</si>
  <si>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</si>
  <si>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</si>
  <si>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</si>
  <si>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</si>
  <si>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</si>
  <si>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</si>
  <si>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</si>
  <si>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</si>
  <si>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</si>
  <si>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</si>
  <si>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</si>
  <si>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</si>
  <si>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</si>
  <si>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</si>
  <si>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</si>
  <si>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</si>
  <si>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</si>
  <si>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</si>
  <si>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</si>
  <si>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</si>
  <si>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</si>
  <si>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</si>
  <si>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</si>
  <si>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</si>
  <si>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</si>
  <si>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</si>
  <si>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</si>
  <si>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</si>
  <si>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</si>
  <si>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</si>
  <si>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</si>
  <si>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</si>
  <si>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</si>
  <si>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</si>
  <si>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</si>
  <si>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</si>
  <si>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</si>
  <si>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</si>
  <si>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</si>
  <si>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</si>
  <si>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</si>
  <si>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</si>
  <si>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</si>
  <si>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</si>
  <si>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</si>
  <si>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</si>
  <si>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</si>
  <si>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</si>
  <si>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</si>
  <si>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</si>
  <si>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</si>
  <si>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</si>
  <si>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</si>
  <si>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</si>
  <si>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</si>
  <si>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</si>
  <si>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</si>
  <si>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</si>
  <si>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</si>
  <si>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</si>
  <si>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</si>
  <si>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</si>
  <si>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</si>
  <si>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</si>
  <si>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</si>
  <si>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</si>
  <si>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</si>
  <si>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</si>
  <si>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</si>
  <si>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</si>
  <si>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</si>
  <si>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</si>
  <si>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</si>
  <si>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</si>
  <si>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</si>
  <si>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</si>
  <si>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</si>
  <si>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</si>
  <si>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</si>
  <si>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</si>
  <si>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</si>
  <si>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</si>
  <si>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</si>
  <si>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</si>
  <si>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</si>
  <si>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</si>
  <si>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</si>
  <si>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</si>
  <si>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</si>
  <si>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</si>
  <si>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</si>
  <si>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</si>
  <si>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</si>
  <si>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</si>
  <si>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</si>
  <si>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</si>
  <si>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</si>
  <si>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</si>
  <si>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</si>
  <si>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</si>
  <si>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</si>
  <si>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</si>
  <si>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</si>
  <si>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</si>
  <si>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</si>
  <si>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</si>
  <si>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</si>
  <si>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</si>
  <si>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</si>
  <si>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</si>
  <si>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</si>
  <si>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</si>
  <si>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</si>
  <si>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</si>
  <si>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</si>
  <si>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</si>
  <si>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</si>
  <si>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</si>
  <si>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</si>
  <si>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</si>
  <si>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</si>
  <si>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</si>
  <si>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</si>
  <si>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</si>
  <si>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</si>
  <si>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</si>
  <si>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</si>
  <si>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</si>
  <si>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</si>
  <si>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</si>
  <si>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</si>
  <si>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</si>
  <si>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</si>
  <si>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</si>
  <si>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</si>
  <si>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</si>
  <si>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</si>
  <si>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</si>
  <si>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</si>
  <si>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</si>
  <si>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</si>
  <si>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</si>
  <si>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</si>
  <si>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</si>
  <si>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</si>
  <si>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</si>
  <si>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</si>
  <si>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</si>
  <si>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</si>
  <si>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</si>
  <si>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</si>
  <si>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</si>
  <si>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</si>
  <si>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</si>
  <si>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</si>
  <si>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</si>
  <si>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</si>
  <si>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</si>
  <si>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</si>
  <si>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</si>
  <si>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</si>
  <si>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</si>
  <si>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</si>
  <si>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</si>
  <si>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</si>
  <si>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</si>
  <si>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</si>
  <si>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</si>
  <si>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</si>
  <si>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</si>
  <si>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</si>
  <si>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</si>
  <si>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</si>
  <si>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</si>
  <si>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</si>
  <si>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</si>
  <si>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</si>
  <si>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</si>
  <si>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</si>
  <si>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</si>
  <si>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</si>
  <si>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</si>
  <si>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</si>
  <si>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</si>
  <si>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</si>
  <si>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</si>
  <si>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</si>
  <si>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</si>
  <si>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</si>
  <si>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</si>
  <si>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</si>
  <si>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</si>
  <si>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</si>
  <si>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</si>
  <si>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</si>
  <si>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</si>
  <si>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</si>
  <si>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</si>
  <si>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</si>
  <si>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</si>
  <si>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</si>
  <si>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</si>
  <si>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</si>
  <si>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</si>
  <si>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</si>
  <si>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</si>
  <si>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</si>
  <si>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</si>
  <si>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</si>
  <si>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</si>
  <si>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</si>
  <si>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</si>
  <si>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</si>
  <si>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</si>
  <si>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</si>
  <si>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</si>
  <si>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</si>
  <si>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</si>
  <si>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</si>
  <si>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</si>
  <si>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</si>
  <si>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</si>
  <si>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</si>
  <si>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</si>
  <si>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</si>
  <si>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</si>
  <si>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</si>
  <si>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</si>
  <si>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</si>
  <si>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</si>
  <si>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</si>
  <si>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</si>
  <si>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</si>
  <si>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</si>
  <si>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</si>
  <si>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</si>
  <si>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</si>
  <si>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</si>
  <si>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</si>
  <si>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</si>
  <si>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</si>
  <si>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</si>
  <si>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</si>
  <si>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</si>
  <si>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</si>
  <si>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</si>
  <si>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</si>
  <si>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</si>
  <si>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</si>
  <si>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</si>
  <si>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</si>
  <si>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</si>
  <si>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</si>
  <si>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</si>
  <si>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</si>
  <si>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</si>
  <si>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</si>
  <si>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</si>
  <si>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</si>
  <si>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</si>
  <si>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</si>
  <si>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</si>
  <si>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</si>
  <si>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</si>
  <si>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</si>
  <si>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</si>
  <si>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</si>
  <si>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</si>
  <si>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</si>
  <si>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</si>
  <si>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</si>
  <si>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</si>
  <si>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</si>
  <si>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</si>
  <si>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</si>
  <si>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</si>
  <si>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</si>
  <si>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</si>
  <si>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</si>
  <si>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</si>
  <si>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</si>
  <si>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</si>
  <si>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</si>
  <si>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</si>
  <si>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</si>
  <si>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</si>
  <si>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</si>
  <si>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</si>
  <si>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</si>
  <si>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</si>
  <si>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</si>
  <si>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</si>
  <si>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</si>
  <si>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</si>
  <si>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</si>
  <si>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</si>
  <si>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</si>
  <si>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</si>
  <si>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</si>
  <si>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</si>
  <si>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</si>
  <si>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</si>
  <si>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</si>
  <si>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</si>
  <si>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</si>
  <si>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</si>
  <si>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</si>
  <si>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</si>
  <si>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</si>
  <si>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</si>
  <si>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</si>
  <si>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</si>
  <si>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</si>
  <si>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</si>
  <si>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</si>
  <si>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</si>
  <si>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</si>
  <si>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</si>
  <si>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</si>
  <si>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</si>
  <si>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</si>
  <si>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</si>
  <si>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</si>
  <si>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</si>
  <si>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</si>
  <si>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</si>
  <si>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</si>
  <si>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</si>
  <si>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</si>
  <si>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</si>
  <si>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</si>
  <si>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</si>
  <si>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</si>
  <si>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</si>
  <si>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</si>
  <si>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</si>
  <si>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</si>
  <si>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</si>
  <si>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</si>
  <si>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</si>
  <si>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</si>
  <si>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</si>
  <si>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</si>
  <si>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</si>
  <si>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</si>
  <si>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</si>
  <si>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</si>
  <si>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</si>
  <si>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</si>
  <si>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</si>
  <si>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</si>
  <si>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</si>
  <si>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</si>
  <si>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</si>
  <si>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</si>
  <si>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</si>
  <si>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</si>
  <si>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</si>
  <si>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</si>
  <si>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</si>
  <si>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</si>
  <si>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</si>
  <si>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</si>
  <si>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</si>
  <si>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</si>
  <si>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</si>
  <si>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</si>
  <si>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</si>
  <si>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</si>
  <si>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</si>
  <si>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</si>
  <si>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</si>
  <si>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</si>
  <si>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</si>
  <si>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</si>
  <si>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</si>
  <si>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</si>
  <si>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</si>
  <si>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</si>
  <si>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</si>
  <si>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</si>
  <si>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</si>
  <si>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</si>
  <si>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</si>
  <si>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</si>
  <si>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</si>
  <si>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</si>
  <si>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</si>
  <si>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</si>
  <si>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</si>
  <si>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</si>
  <si>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</si>
  <si>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</si>
  <si>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</si>
  <si>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</si>
  <si>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</si>
  <si>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</si>
  <si>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</si>
  <si>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</si>
  <si>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</si>
  <si>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</si>
  <si>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</si>
  <si>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</si>
  <si>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</si>
  <si>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</si>
  <si>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</si>
  <si>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</si>
  <si>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</si>
  <si>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</si>
  <si>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</si>
  <si>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</si>
  <si>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</si>
  <si>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</si>
  <si>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</si>
  <si>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</si>
  <si>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</si>
  <si>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</si>
  <si>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</si>
  <si>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</si>
  <si>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</si>
  <si>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</si>
  <si>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</si>
  <si>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</si>
  <si>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</si>
  <si>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</si>
  <si>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</si>
  <si>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</si>
  <si>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</si>
  <si>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</si>
  <si>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</si>
  <si>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</si>
  <si>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</si>
  <si>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</si>
  <si>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</si>
  <si>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</si>
  <si>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</si>
  <si>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</si>
  <si>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</si>
  <si>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</si>
  <si>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</si>
  <si>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</si>
  <si>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</si>
  <si>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</si>
  <si>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</si>
  <si>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</si>
  <si>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</si>
  <si>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</si>
  <si>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</si>
  <si>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</si>
  <si>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</si>
  <si>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</si>
  <si>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</si>
  <si>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</si>
  <si>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</si>
  <si>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</si>
  <si>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</si>
  <si>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</si>
  <si>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</si>
  <si>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</si>
  <si>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</si>
  <si>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</si>
  <si>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</si>
  <si>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</si>
  <si>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</si>
  <si>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</si>
  <si>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</si>
  <si>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</si>
  <si>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</si>
  <si>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</si>
  <si>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</si>
  <si>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</si>
  <si>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</si>
  <si>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</si>
  <si>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</si>
  <si>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</si>
  <si>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</si>
  <si>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</si>
  <si>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</si>
  <si>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</si>
  <si>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</si>
  <si>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</si>
  <si>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</si>
  <si>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</si>
  <si>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</si>
  <si>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</si>
  <si>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</si>
  <si>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</si>
  <si>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</si>
  <si>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</si>
  <si>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</si>
  <si>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</si>
  <si>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</si>
  <si>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</si>
  <si>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</si>
  <si>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</si>
  <si>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</si>
  <si>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</si>
  <si>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</si>
  <si>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</si>
  <si>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</si>
  <si>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</si>
  <si>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</si>
  <si>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</si>
  <si>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</si>
  <si>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</si>
  <si>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</si>
  <si>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</si>
  <si>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</si>
  <si>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</si>
  <si>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</si>
  <si>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</si>
  <si>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</si>
  <si>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</si>
  <si>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</si>
  <si>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</si>
  <si>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</si>
  <si>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</si>
  <si>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</si>
  <si>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</si>
  <si>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</si>
  <si>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</si>
  <si>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</si>
  <si>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</si>
  <si>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</si>
  <si>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</si>
  <si>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</si>
  <si>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</si>
  <si>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</si>
  <si>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</si>
  <si>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</si>
  <si>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</si>
  <si>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</si>
  <si>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</si>
  <si>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</si>
  <si>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</si>
  <si>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</si>
  <si>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</si>
  <si>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</si>
  <si>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</si>
  <si>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</si>
  <si>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</si>
  <si>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</si>
  <si>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</si>
  <si>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</si>
  <si>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</si>
  <si>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</si>
  <si>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</si>
  <si>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</si>
  <si>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</si>
  <si>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</si>
  <si>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</si>
  <si>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</si>
  <si>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</si>
  <si>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</si>
  <si>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</si>
  <si>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</si>
  <si>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</si>
  <si>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</si>
  <si>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</si>
  <si>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</si>
  <si>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</si>
  <si>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</si>
  <si>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</si>
  <si>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</si>
  <si>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</si>
  <si>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</si>
  <si>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</si>
  <si>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</si>
  <si>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</si>
  <si>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</si>
  <si>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</si>
  <si>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</si>
  <si>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</si>
  <si>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</si>
  <si>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</si>
  <si>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</si>
  <si>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</si>
  <si>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</si>
  <si>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</si>
  <si>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</si>
  <si>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</si>
  <si>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</si>
  <si>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</si>
  <si>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</si>
  <si>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</si>
  <si>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</si>
  <si>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</si>
  <si>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</si>
  <si>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</si>
  <si>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</si>
  <si>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</si>
  <si>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</si>
  <si>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</si>
  <si>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</si>
  <si>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</si>
  <si>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</si>
  <si>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</si>
  <si>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</si>
  <si>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</si>
  <si>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</si>
  <si>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</si>
  <si>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</si>
  <si>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</si>
  <si>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</si>
  <si>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</si>
  <si>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</si>
  <si>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</si>
  <si>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</si>
  <si>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</si>
  <si>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</si>
  <si>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</si>
  <si>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</si>
  <si>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</si>
  <si>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</si>
  <si>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</si>
  <si>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</si>
  <si>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</si>
  <si>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</si>
  <si>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</si>
  <si>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</si>
  <si>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</si>
  <si>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</si>
  <si>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</si>
  <si>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</si>
  <si>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</si>
  <si>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</si>
  <si>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</si>
  <si>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</si>
  <si>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</si>
  <si>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</si>
  <si>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</si>
  <si>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</si>
  <si>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</si>
  <si>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</si>
  <si>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</si>
  <si>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</si>
  <si>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</si>
  <si>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</si>
  <si>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</si>
  <si>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</si>
  <si>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</si>
  <si>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</si>
  <si>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</si>
  <si>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</si>
  <si>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</si>
  <si>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</si>
  <si>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</si>
  <si>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</si>
  <si>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</si>
  <si>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</si>
  <si>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</si>
  <si>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</si>
  <si>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</si>
  <si>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</si>
  <si>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</si>
  <si>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</si>
  <si>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</si>
  <si>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</si>
  <si>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</si>
  <si>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</si>
  <si>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</si>
  <si>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</si>
  <si>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</si>
  <si>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</si>
  <si>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</si>
  <si>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</si>
  <si>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</si>
  <si>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</si>
  <si>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</si>
  <si>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</si>
  <si>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</si>
  <si>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</si>
  <si>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</si>
  <si>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</si>
  <si>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</si>
  <si>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</si>
  <si>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</si>
  <si>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</si>
  <si>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</si>
  <si>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</si>
  <si>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</si>
  <si>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</si>
  <si>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</si>
  <si>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</si>
  <si>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</si>
  <si>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</si>
  <si>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</si>
  <si>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</si>
  <si>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</si>
  <si>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</si>
  <si>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</si>
  <si>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</si>
  <si>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</si>
  <si>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</si>
  <si>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</si>
  <si>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</si>
  <si>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</si>
  <si>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</si>
  <si>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</si>
  <si>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</si>
  <si>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</si>
  <si>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</si>
  <si>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</si>
  <si>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</si>
  <si>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</si>
  <si>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</si>
  <si>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</si>
  <si>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</si>
  <si>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</si>
  <si>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</si>
  <si>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</si>
  <si>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</si>
  <si>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</si>
  <si>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</si>
  <si>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</si>
  <si>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</si>
  <si>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</si>
  <si>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</si>
  <si>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</si>
  <si>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</si>
  <si>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</si>
  <si>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</si>
  <si>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</si>
  <si>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</si>
  <si>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</si>
  <si>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</si>
  <si>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</si>
  <si>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</si>
  <si>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</si>
  <si>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</si>
  <si>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</si>
  <si>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</si>
  <si>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</si>
  <si>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</si>
  <si>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</si>
  <si>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</si>
  <si>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</si>
  <si>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</si>
  <si>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</si>
  <si>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</si>
  <si>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</si>
  <si>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</si>
  <si>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</si>
  <si>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</si>
  <si>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</si>
  <si>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</si>
  <si>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</si>
  <si>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</si>
  <si>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</si>
  <si>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</si>
  <si>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</si>
  <si>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</si>
  <si>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</si>
  <si>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</si>
  <si>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</si>
  <si>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</si>
  <si>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</si>
  <si>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</si>
  <si>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</si>
  <si>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</si>
  <si>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</si>
  <si>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</si>
  <si>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</si>
  <si>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</si>
  <si>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</si>
  <si>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</si>
  <si>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</si>
  <si>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</si>
  <si>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</si>
  <si>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</si>
  <si>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</si>
  <si>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</si>
  <si>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</si>
  <si>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</si>
  <si>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</si>
  <si>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</si>
  <si>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</si>
  <si>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</si>
  <si>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</si>
  <si>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</si>
  <si>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</si>
  <si>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</si>
  <si>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</si>
  <si>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</si>
  <si>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</si>
  <si>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</si>
  <si>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</si>
  <si>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</si>
  <si>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</si>
  <si>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</si>
  <si>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</si>
  <si>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</si>
  <si>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</si>
  <si>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</si>
  <si>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</si>
  <si>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</si>
  <si>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</si>
  <si>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</si>
  <si>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</si>
  <si>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</si>
  <si>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</si>
  <si>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</si>
  <si>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</si>
  <si>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</si>
  <si>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</si>
  <si>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</si>
  <si>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</si>
  <si>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</si>
  <si>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</si>
  <si>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</si>
  <si>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</si>
  <si>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</si>
  <si>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</si>
  <si>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</si>
  <si>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</si>
  <si>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</si>
  <si>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</si>
  <si>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</si>
  <si>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</si>
  <si>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</si>
  <si>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</si>
  <si>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</si>
  <si>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</si>
  <si>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</si>
  <si>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</si>
  <si>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</si>
  <si>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</si>
  <si>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</si>
  <si>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</si>
  <si>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</si>
  <si>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</si>
  <si>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</si>
  <si>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</si>
  <si>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</si>
  <si>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</si>
  <si>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</si>
  <si>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</si>
  <si>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</si>
  <si>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</si>
  <si>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</si>
  <si>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</si>
  <si>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</si>
  <si>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</si>
  <si>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</si>
  <si>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</si>
  <si>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</si>
  <si>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</si>
  <si>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</si>
  <si>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</si>
  <si>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</si>
  <si>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</si>
  <si>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</si>
  <si>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</si>
  <si>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</si>
  <si>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</si>
  <si>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</si>
  <si>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</si>
  <si>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</si>
  <si>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</si>
  <si>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</si>
  <si>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</si>
  <si>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</si>
  <si>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</si>
  <si>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</si>
  <si>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</si>
  <si>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</si>
  <si>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</si>
  <si>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</si>
  <si>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</si>
  <si>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</si>
  <si>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</si>
  <si>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</si>
  <si>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</si>
  <si>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</si>
  <si>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</si>
  <si>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</si>
  <si>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</si>
  <si>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</si>
  <si>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</si>
  <si>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</si>
  <si>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</si>
  <si>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</si>
  <si>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</si>
  <si>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</si>
  <si>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</si>
  <si>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</si>
  <si>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</si>
  <si>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</si>
  <si>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</si>
  <si>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</si>
  <si>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</si>
  <si>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</si>
  <si>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</si>
  <si>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</si>
  <si>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</si>
  <si>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</si>
  <si>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</si>
  <si>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</si>
  <si>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</si>
  <si>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</si>
  <si>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</si>
  <si>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</si>
  <si>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</si>
  <si>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</si>
  <si>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</si>
  <si>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</si>
  <si>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</si>
  <si>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</si>
  <si>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</si>
  <si>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</si>
  <si>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</si>
  <si>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</si>
  <si>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</si>
  <si>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</si>
  <si>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</si>
  <si>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</si>
  <si>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</si>
  <si>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</si>
  <si>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</si>
  <si>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</si>
  <si>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</si>
  <si>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</si>
  <si>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</si>
  <si>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</si>
  <si>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</si>
  <si>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</si>
  <si>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</si>
  <si>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</si>
  <si>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</si>
  <si>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</si>
  <si>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</si>
  <si>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</si>
  <si>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</si>
  <si>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</si>
  <si>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</si>
  <si>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</si>
  <si>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</si>
  <si>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</si>
  <si>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</si>
  <si>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</si>
  <si>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</si>
  <si>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</si>
  <si>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</si>
  <si>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</si>
  <si>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</si>
  <si>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</si>
  <si>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</si>
  <si>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</si>
  <si>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</si>
  <si>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</si>
  <si>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</si>
  <si>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</si>
  <si>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</si>
  <si>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</si>
  <si>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</si>
  <si>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</si>
  <si>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</si>
  <si>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</si>
  <si>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</si>
  <si>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</si>
  <si>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</si>
  <si>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</si>
  <si>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</si>
  <si>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</si>
  <si>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</si>
  <si>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</si>
  <si>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</si>
  <si>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</si>
  <si>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</si>
  <si>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</si>
  <si>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</si>
  <si>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</si>
  <si>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</si>
  <si>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</si>
  <si>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</si>
  <si>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</si>
  <si>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</si>
  <si>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</si>
  <si>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</si>
  <si>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</si>
  <si>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</si>
  <si>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</si>
  <si>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</si>
  <si>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</si>
  <si>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</si>
  <si>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</si>
  <si>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</si>
  <si>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</si>
  <si>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</si>
  <si>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</si>
  <si>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</si>
  <si>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</si>
  <si>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</si>
  <si>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</si>
  <si>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</si>
  <si>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</si>
  <si>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</si>
  <si>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</si>
  <si>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</si>
  <si>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</si>
  <si>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</si>
  <si>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</si>
  <si>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</si>
  <si>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</si>
  <si>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</si>
  <si>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</si>
  <si>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</si>
  <si>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</si>
  <si>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</si>
  <si>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</si>
  <si>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</si>
  <si>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</si>
  <si>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</si>
  <si>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</si>
  <si>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</si>
  <si>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</si>
  <si>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</si>
  <si>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</si>
  <si>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</si>
  <si>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</si>
  <si>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</si>
  <si>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</si>
  <si>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</si>
  <si>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</si>
  <si>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</si>
  <si>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</si>
  <si>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</si>
  <si>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</si>
  <si>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</si>
  <si>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</si>
  <si>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</si>
  <si>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</si>
  <si>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</si>
  <si>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</si>
  <si>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</si>
  <si>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</si>
  <si>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</si>
  <si>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</si>
  <si>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</si>
  <si>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</si>
  <si>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</si>
  <si>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</si>
  <si>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</si>
  <si>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</si>
  <si>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</si>
  <si>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</si>
  <si>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</si>
  <si>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</si>
  <si>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</si>
  <si>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</si>
  <si>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</si>
  <si>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</si>
  <si>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</si>
  <si>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</si>
  <si>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</si>
  <si>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</si>
  <si>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</si>
  <si>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</si>
  <si>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</si>
  <si>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</si>
  <si>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</si>
  <si>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</si>
  <si>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</si>
  <si>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</si>
  <si>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</si>
  <si>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</si>
  <si>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</si>
  <si>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</si>
  <si>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</si>
  <si>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</si>
  <si>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</si>
  <si>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</si>
  <si>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</si>
  <si>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</si>
  <si>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</si>
  <si>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</si>
  <si>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</si>
  <si>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</si>
  <si>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</si>
  <si>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</si>
  <si>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</si>
  <si>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</si>
  <si>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</si>
  <si>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</si>
  <si>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</si>
  <si>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</si>
  <si>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</si>
  <si>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</si>
  <si>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</si>
  <si>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</si>
  <si>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</si>
  <si>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</si>
  <si>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</si>
  <si>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</si>
  <si>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</si>
  <si>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</si>
  <si>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</si>
  <si>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</si>
  <si>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</si>
  <si>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</si>
  <si>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</si>
  <si>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</si>
  <si>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</si>
  <si>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</si>
  <si>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</si>
  <si>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</si>
  <si>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</si>
  <si>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</si>
  <si>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</si>
  <si>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</si>
  <si>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</si>
  <si>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</si>
  <si>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</si>
  <si>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</si>
  <si>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</si>
  <si>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</si>
  <si>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</si>
  <si>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</si>
  <si>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</si>
  <si>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</si>
  <si>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</si>
  <si>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</si>
  <si>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</si>
  <si>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</si>
  <si>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</si>
  <si>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</si>
  <si>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</si>
  <si>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</si>
  <si>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</si>
  <si>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</si>
  <si>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</si>
  <si>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</si>
  <si>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</si>
  <si>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</si>
  <si>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</si>
  <si>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</si>
  <si>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</si>
  <si>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</si>
  <si>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</si>
  <si>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</si>
  <si>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</si>
  <si>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</si>
  <si>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</si>
  <si>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</si>
  <si>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</si>
  <si>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</si>
  <si>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</si>
  <si>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</si>
  <si>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</si>
  <si>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</si>
  <si>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</si>
  <si>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</si>
  <si>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</si>
  <si>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</si>
  <si>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</si>
  <si>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</si>
  <si>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</si>
  <si>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</si>
  <si>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</si>
  <si>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</si>
  <si>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</si>
  <si>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</si>
  <si>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</si>
  <si>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</si>
  <si>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</si>
  <si>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</si>
  <si>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</si>
  <si>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</si>
  <si>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</si>
  <si>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</si>
  <si>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</si>
  <si>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</si>
  <si>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</si>
  <si>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</si>
  <si>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</si>
  <si>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</si>
  <si>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</si>
  <si>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</si>
  <si>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</si>
  <si>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</si>
  <si>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</si>
  <si>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</si>
  <si>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</si>
  <si>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</si>
  <si>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</si>
  <si>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</si>
  <si>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</si>
  <si>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</si>
  <si>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</si>
  <si>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</si>
  <si>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</si>
  <si>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</si>
  <si>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</si>
  <si>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</si>
  <si>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</si>
  <si>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</si>
  <si>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</si>
  <si>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</si>
  <si>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</si>
  <si>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</si>
  <si>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</si>
  <si>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</si>
  <si>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</si>
  <si>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</si>
  <si>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</si>
  <si>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</si>
  <si>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</si>
  <si>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</si>
  <si>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</si>
  <si>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</si>
  <si>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</si>
  <si>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</si>
  <si>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</si>
  <si>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</si>
  <si>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</si>
  <si>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</si>
  <si>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</si>
  <si>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</si>
  <si>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</si>
  <si>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</si>
  <si>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</si>
  <si>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</si>
  <si>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</si>
  <si>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</si>
  <si>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</si>
  <si>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</si>
  <si>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</si>
  <si>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</si>
  <si>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</si>
  <si>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</si>
  <si>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</si>
  <si>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</si>
  <si>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</si>
  <si>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</si>
  <si>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</si>
  <si>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</si>
  <si>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</si>
  <si>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</si>
  <si>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</si>
  <si>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</si>
  <si>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</si>
  <si>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</si>
  <si>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</si>
  <si>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</si>
  <si>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</si>
  <si>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</si>
  <si>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</si>
  <si>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</si>
  <si>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</si>
  <si>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</si>
  <si>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</si>
  <si>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</si>
  <si>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</si>
  <si>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</si>
  <si>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</si>
  <si>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</si>
  <si>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</si>
  <si>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</si>
  <si>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</si>
  <si>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</si>
  <si>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</si>
  <si>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</si>
  <si>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</si>
  <si>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</si>
  <si>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</si>
  <si>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</si>
  <si>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</si>
  <si>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</si>
  <si>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</si>
  <si>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</si>
  <si>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</si>
  <si>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</si>
  <si>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</si>
  <si>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</si>
  <si>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</si>
  <si>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</si>
  <si>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</si>
  <si>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</si>
  <si>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</si>
  <si>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</si>
  <si>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</si>
  <si>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</si>
  <si>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</si>
  <si>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</si>
  <si>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</si>
  <si>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</si>
  <si>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</si>
  <si>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</si>
  <si>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</si>
  <si>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</si>
  <si>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</si>
  <si>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</si>
  <si>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</si>
  <si>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</si>
  <si>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</si>
  <si>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</si>
  <si>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</si>
  <si>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</si>
  <si>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</si>
  <si>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</si>
  <si>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</si>
  <si>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</si>
  <si>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</si>
  <si>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</si>
  <si>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</si>
  <si>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</si>
  <si>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</si>
  <si>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</si>
  <si>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</si>
  <si>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</si>
  <si>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</si>
  <si>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</si>
  <si>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</si>
  <si>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</si>
  <si>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</si>
  <si>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</si>
  <si>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</si>
  <si>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</si>
  <si>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</si>
  <si>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</si>
  <si>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</si>
  <si>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</si>
  <si>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</si>
  <si>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</si>
  <si>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</si>
  <si>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</si>
  <si>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</si>
  <si>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</si>
  <si>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</si>
  <si>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</si>
  <si>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</si>
  <si>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</si>
  <si>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</si>
  <si>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</si>
  <si>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</si>
  <si>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</si>
  <si>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</si>
  <si>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</si>
  <si>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</si>
  <si>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</si>
  <si>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</si>
  <si>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</si>
  <si>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</si>
  <si>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</si>
  <si>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</si>
  <si>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</si>
  <si>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</si>
  <si>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</si>
  <si>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</si>
  <si>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</si>
  <si>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</si>
  <si>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</si>
  <si>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</si>
  <si>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</si>
  <si>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</si>
  <si>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</si>
  <si>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</si>
  <si>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</si>
  <si>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</si>
  <si>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</si>
  <si>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</si>
  <si>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</si>
  <si>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</si>
  <si>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</si>
  <si>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</si>
  <si>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</si>
  <si>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</si>
  <si>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</si>
  <si>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</si>
  <si>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</si>
  <si>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</si>
  <si>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</si>
  <si>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</si>
  <si>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</si>
  <si>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</si>
  <si>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</si>
  <si>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</si>
  <si>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</si>
  <si>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</si>
  <si>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</si>
  <si>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</si>
  <si>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</si>
  <si>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</si>
  <si>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</si>
  <si>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</si>
  <si>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</si>
  <si>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</si>
  <si>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</si>
  <si>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</si>
  <si>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</si>
  <si>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</si>
  <si>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</si>
  <si>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</si>
  <si>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</si>
  <si>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</si>
  <si>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</si>
  <si>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</si>
  <si>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</si>
  <si>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</si>
  <si>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</si>
  <si>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</si>
  <si>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</si>
  <si>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</si>
  <si>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</si>
  <si>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</si>
  <si>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</si>
  <si>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</si>
  <si>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</si>
  <si>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</si>
  <si>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</si>
  <si>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</si>
  <si>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</si>
  <si>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</si>
  <si>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</si>
  <si>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</si>
  <si>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</si>
  <si>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</si>
  <si>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</si>
  <si>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</si>
  <si>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</si>
  <si>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</si>
  <si>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</si>
  <si>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</si>
  <si>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</si>
  <si>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</si>
  <si>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</si>
  <si>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</si>
  <si>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</si>
  <si>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</si>
  <si>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</si>
  <si>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</si>
  <si>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</si>
  <si>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</si>
  <si>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</si>
  <si>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</si>
  <si>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</si>
  <si>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</si>
  <si>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</si>
  <si>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</si>
  <si>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</si>
  <si>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</si>
  <si>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</si>
  <si>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</si>
  <si>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</si>
  <si>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</si>
  <si>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</si>
  <si>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</si>
  <si>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</si>
  <si>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</si>
  <si>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</si>
  <si>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</si>
  <si>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</si>
  <si>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</si>
  <si>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</si>
  <si>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</si>
  <si>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</si>
  <si>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</si>
  <si>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</si>
  <si>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</si>
  <si>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</si>
  <si>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</si>
  <si>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</si>
  <si>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</si>
  <si>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</si>
  <si>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</si>
  <si>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</si>
  <si>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</si>
  <si>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</si>
  <si>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</si>
  <si>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</si>
  <si>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</si>
  <si>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</si>
  <si>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</si>
  <si>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</si>
  <si>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</si>
  <si>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</si>
  <si>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</si>
  <si>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</si>
  <si>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</si>
  <si>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</si>
  <si>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</si>
  <si>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</si>
  <si>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</si>
  <si>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</si>
  <si>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</si>
  <si>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</si>
  <si>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</si>
  <si>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</si>
  <si>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</si>
  <si>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</si>
  <si>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</si>
  <si>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</si>
  <si>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</si>
  <si>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</si>
  <si>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</si>
  <si>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</si>
  <si>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</si>
  <si>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</si>
  <si>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</si>
  <si>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</si>
  <si>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</si>
  <si>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</si>
  <si>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</si>
  <si>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</si>
  <si>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</si>
  <si>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</si>
  <si>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</si>
  <si>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</si>
  <si>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</si>
  <si>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</si>
  <si>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</si>
  <si>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</si>
  <si>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</si>
  <si>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</si>
  <si>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</si>
  <si>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</si>
  <si>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</si>
  <si>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</si>
  <si>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</si>
  <si>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</si>
  <si>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</si>
  <si>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</si>
  <si>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</si>
  <si>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</si>
  <si>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</si>
  <si>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</si>
  <si>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</si>
  <si>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</si>
  <si>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</si>
  <si>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</si>
  <si>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</si>
  <si>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</si>
  <si>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</si>
  <si>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</si>
  <si>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</si>
  <si>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</si>
  <si>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</si>
  <si>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</si>
  <si>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</si>
  <si>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</si>
  <si>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</si>
  <si>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</si>
  <si>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</si>
  <si>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</si>
  <si>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</si>
  <si>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</si>
  <si>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</si>
  <si>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</si>
  <si>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</si>
  <si>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</si>
  <si>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</si>
  <si>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</si>
  <si>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</si>
  <si>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</si>
  <si>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</si>
  <si>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</si>
  <si>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</si>
  <si>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</si>
  <si>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</si>
  <si>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</si>
  <si>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</si>
  <si>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</si>
  <si>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</si>
  <si>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</si>
  <si>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</si>
  <si>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</si>
  <si>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</si>
  <si>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</si>
  <si>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</si>
  <si>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</si>
  <si>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</si>
  <si>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</si>
  <si>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</si>
  <si>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</si>
  <si>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</si>
  <si>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</si>
  <si>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</si>
  <si>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</si>
  <si>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</si>
  <si>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</si>
  <si>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</si>
  <si>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</si>
  <si>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</si>
  <si>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</si>
  <si>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</si>
  <si>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</si>
  <si>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</si>
  <si>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</si>
  <si>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</si>
  <si>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</si>
  <si>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</si>
  <si>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</si>
  <si>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</si>
  <si>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</si>
  <si>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</si>
  <si>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</si>
  <si>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</si>
  <si>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</si>
  <si>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</si>
  <si>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</si>
  <si>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</si>
  <si>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</si>
  <si>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</si>
  <si>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</si>
  <si>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</si>
  <si>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</si>
  <si>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</si>
  <si>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</si>
  <si>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</si>
  <si>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</si>
  <si>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</si>
  <si>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</si>
  <si>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</si>
  <si>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</si>
  <si>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</si>
  <si>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</si>
  <si>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</si>
  <si>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</si>
  <si>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</si>
  <si>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</si>
  <si>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</si>
  <si>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</si>
  <si>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</si>
  <si>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</si>
  <si>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</si>
  <si>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</si>
  <si>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</si>
  <si>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</si>
  <si>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</si>
  <si>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</si>
  <si>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</si>
  <si>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</si>
  <si>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</si>
  <si>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</si>
  <si>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</si>
  <si>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</si>
  <si>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</si>
  <si>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</si>
  <si>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</si>
  <si>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</si>
  <si>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</si>
  <si>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</si>
  <si>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</si>
  <si>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</si>
  <si>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</si>
  <si>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</si>
  <si>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</si>
  <si>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</si>
  <si>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</si>
  <si>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</si>
  <si>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</si>
  <si>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</si>
  <si>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</si>
  <si>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</si>
  <si>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</si>
  <si>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</si>
  <si>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</si>
  <si>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</si>
  <si>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</si>
  <si>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</si>
  <si>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</si>
  <si>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</si>
  <si>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</si>
  <si>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</si>
  <si>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</si>
  <si>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</si>
  <si>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</si>
  <si>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</si>
  <si>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</si>
  <si>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</si>
  <si>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</si>
  <si>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</si>
  <si>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</si>
  <si>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</si>
  <si>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</si>
  <si>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</si>
  <si>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</si>
  <si>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</si>
  <si>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</si>
  <si>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</si>
  <si>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</si>
  <si>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</si>
  <si>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</si>
  <si>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</si>
  <si>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</si>
  <si>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</si>
  <si>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</si>
  <si>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</si>
  <si>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</si>
  <si>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</si>
  <si>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</si>
  <si>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</si>
  <si>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</si>
  <si>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</si>
  <si>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</si>
  <si>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</si>
  <si>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</si>
  <si>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</si>
  <si>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</si>
  <si>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</si>
  <si>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</si>
  <si>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</si>
  <si>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</si>
  <si>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</si>
  <si>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</si>
  <si>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</si>
  <si>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</si>
  <si>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</si>
  <si>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</si>
  <si>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</si>
  <si>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</si>
  <si>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</si>
  <si>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</si>
  <si>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</si>
  <si>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</si>
  <si>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</si>
  <si>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</si>
  <si>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</si>
  <si>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</si>
  <si>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</si>
  <si>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</si>
  <si>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</si>
  <si>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</si>
  <si>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</si>
  <si>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</si>
  <si>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</si>
  <si>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</si>
  <si>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</si>
  <si>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</si>
  <si>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</si>
  <si>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</si>
  <si>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</si>
  <si>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</si>
  <si>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</si>
  <si>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</si>
  <si>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</si>
  <si>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</si>
  <si>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</si>
  <si>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</si>
  <si>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</si>
  <si>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</si>
  <si>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</si>
  <si>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</si>
  <si>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</si>
  <si>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</si>
  <si>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</si>
  <si>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</si>
  <si>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</si>
  <si>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</si>
  <si>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</si>
  <si>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</si>
  <si>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</si>
  <si>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</si>
  <si>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</si>
  <si>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</si>
  <si>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</si>
  <si>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</si>
  <si>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</si>
  <si>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</si>
  <si>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</si>
  <si>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</si>
  <si>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</si>
  <si>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</si>
  <si>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</si>
  <si>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</si>
  <si>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</si>
  <si>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</si>
  <si>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</si>
  <si>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</si>
  <si>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</si>
  <si>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</si>
  <si>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</si>
  <si>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</si>
  <si>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</si>
  <si>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</si>
  <si>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</si>
  <si>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</si>
  <si>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</si>
  <si>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</si>
  <si>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</si>
  <si>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</si>
  <si>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</si>
  <si>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</si>
  <si>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</si>
  <si>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</si>
  <si>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</si>
  <si>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</si>
  <si>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</si>
  <si>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</si>
  <si>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</si>
  <si>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</si>
  <si>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</si>
  <si>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</si>
  <si>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</si>
  <si>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</si>
  <si>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</si>
  <si>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</si>
  <si>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</si>
  <si>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</si>
  <si>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</si>
  <si>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</si>
  <si>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</si>
  <si>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</si>
  <si>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</si>
  <si>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</si>
  <si>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</si>
  <si>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</si>
  <si>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</si>
  <si>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</si>
  <si>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</si>
  <si>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</si>
  <si>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</si>
  <si>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</si>
  <si>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</si>
  <si>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</si>
  <si>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</si>
  <si>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</si>
  <si>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</si>
  <si>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</si>
  <si>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</si>
  <si>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</si>
  <si>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</si>
  <si>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</si>
  <si>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</si>
  <si>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</si>
  <si>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</si>
  <si>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</si>
  <si>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</si>
  <si>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</si>
  <si>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</si>
  <si>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</si>
  <si>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</si>
  <si>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</si>
  <si>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</si>
  <si>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</si>
  <si>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</si>
  <si>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</si>
  <si>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</si>
  <si>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</si>
  <si>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</si>
  <si>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</si>
  <si>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</si>
  <si>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</si>
  <si>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</si>
  <si>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</si>
  <si>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</si>
  <si>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</si>
  <si>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</si>
  <si>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</si>
  <si>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</si>
  <si>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</si>
  <si>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</si>
  <si>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</si>
  <si>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</si>
  <si>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</si>
  <si>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</si>
  <si>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</si>
  <si>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</si>
  <si>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</si>
  <si>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</si>
  <si>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</si>
  <si>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</si>
  <si>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</si>
  <si>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</si>
  <si>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</si>
  <si>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</si>
  <si>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</si>
  <si>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</si>
  <si>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</si>
  <si>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</si>
  <si>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</si>
  <si>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</si>
  <si>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</si>
  <si>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</si>
  <si>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</si>
  <si>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</si>
  <si>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</si>
  <si>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</si>
  <si>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</si>
  <si>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</si>
  <si>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</si>
  <si>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</si>
  <si>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</si>
  <si>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</si>
  <si>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</si>
  <si>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</si>
  <si>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</si>
  <si>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</si>
  <si>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</si>
  <si>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</si>
  <si>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</si>
  <si>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</si>
  <si>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</si>
  <si>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</si>
  <si>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</si>
  <si>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</si>
  <si>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</si>
  <si>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</si>
  <si>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</si>
  <si>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</si>
  <si>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</si>
  <si>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</si>
  <si>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</si>
  <si>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</si>
  <si>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</si>
  <si>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</si>
  <si>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</si>
  <si>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</si>
  <si>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</si>
  <si>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</si>
  <si>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</si>
  <si>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</si>
  <si>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</si>
  <si>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</si>
  <si>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</si>
  <si>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</si>
  <si>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</si>
  <si>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</si>
  <si>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</si>
  <si>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</si>
  <si>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</si>
  <si>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</si>
  <si>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</si>
  <si>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</si>
  <si>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</si>
  <si>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</si>
  <si>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</si>
  <si>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</si>
  <si>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</si>
  <si>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</si>
  <si>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</si>
  <si>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</si>
  <si>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</si>
  <si>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</si>
  <si>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</si>
  <si>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</si>
  <si>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</si>
  <si>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</si>
  <si>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</si>
  <si>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</si>
  <si>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</si>
  <si>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</si>
  <si>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</si>
  <si>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</si>
  <si>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</si>
  <si>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</si>
  <si>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</si>
  <si>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</si>
  <si>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</si>
  <si>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</si>
  <si>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</si>
  <si>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</si>
  <si>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</si>
  <si>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</si>
  <si>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</si>
  <si>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</si>
  <si>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</si>
  <si>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</si>
  <si>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</si>
  <si>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</si>
  <si>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</si>
  <si>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</si>
  <si>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</si>
  <si>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</si>
  <si>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</si>
  <si>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</si>
  <si>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</si>
  <si>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</si>
  <si>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</si>
  <si>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</si>
  <si>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</si>
  <si>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</si>
  <si>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</si>
  <si>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</si>
  <si>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</si>
  <si>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</si>
  <si>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</si>
  <si>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</si>
  <si>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</si>
  <si>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</si>
  <si>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</si>
  <si>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</si>
  <si>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</si>
  <si>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</si>
  <si>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</si>
  <si>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</si>
  <si>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</si>
  <si>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</si>
  <si>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</si>
  <si>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</si>
  <si>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</si>
  <si>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</si>
  <si>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</si>
  <si>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</si>
  <si>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</si>
  <si>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</si>
  <si>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</si>
  <si>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</si>
  <si>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</si>
  <si>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</si>
  <si>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</si>
  <si>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</si>
  <si>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</si>
  <si>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</si>
  <si>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</si>
  <si>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</si>
  <si>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</si>
  <si>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</si>
  <si>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</si>
  <si>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</si>
  <si>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</si>
  <si>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</si>
  <si>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</si>
  <si>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</si>
  <si>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</si>
  <si>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</si>
  <si>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</si>
  <si>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</si>
  <si>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</si>
  <si>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</si>
  <si>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</si>
  <si>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</si>
  <si>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</si>
  <si>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</si>
  <si>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</si>
  <si>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</si>
  <si>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</si>
  <si>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</si>
  <si>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</si>
  <si>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</si>
  <si>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</si>
  <si>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</si>
  <si>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</si>
  <si>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</si>
  <si>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</si>
  <si>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</si>
  <si>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</si>
  <si>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</si>
  <si>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</si>
  <si>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</si>
  <si>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</si>
  <si>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</si>
  <si>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</si>
  <si>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</si>
  <si>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</si>
  <si>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</si>
  <si>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</si>
  <si>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</si>
  <si>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</si>
  <si>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</si>
  <si>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</si>
  <si>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</si>
  <si>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</si>
  <si>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</si>
  <si>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</si>
  <si>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</si>
  <si>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</si>
  <si>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</si>
  <si>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</si>
  <si>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</si>
  <si>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</si>
  <si>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</si>
  <si>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</si>
  <si>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</si>
  <si>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</si>
  <si>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</si>
  <si>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</si>
  <si>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</si>
  <si>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</si>
  <si>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</si>
  <si>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</si>
  <si>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</si>
  <si>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</si>
  <si>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</si>
  <si>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</si>
  <si>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</si>
  <si>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</si>
  <si>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</si>
  <si>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</si>
  <si>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</si>
  <si>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</si>
  <si>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</si>
  <si>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</si>
  <si>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</si>
  <si>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</si>
  <si>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</si>
  <si>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</si>
  <si>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</si>
  <si>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</si>
  <si>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</si>
  <si>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</si>
  <si>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</si>
  <si>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</si>
  <si>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</si>
  <si>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</si>
  <si>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</si>
  <si>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</si>
  <si>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</si>
  <si>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</si>
  <si>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</si>
  <si>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</si>
  <si>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</si>
  <si>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</si>
  <si>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</si>
  <si>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</si>
  <si>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</si>
  <si>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</si>
  <si>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</si>
  <si>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</si>
  <si>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</si>
  <si>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</si>
  <si>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</si>
  <si>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</si>
  <si>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</si>
  <si>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</si>
  <si>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</si>
  <si>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</si>
  <si>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</si>
  <si>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</si>
  <si>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</si>
  <si>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</si>
  <si>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</si>
  <si>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</si>
  <si>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</si>
  <si>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</si>
  <si>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</si>
  <si>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</si>
  <si>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</si>
  <si>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</si>
  <si>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</si>
  <si>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</si>
  <si>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</si>
  <si>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</si>
  <si>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</si>
  <si>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</si>
  <si>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</si>
  <si>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</si>
  <si>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</si>
  <si>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</si>
  <si>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</si>
  <si>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</si>
  <si>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</si>
  <si>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</si>
  <si>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</si>
  <si>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</si>
  <si>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</si>
  <si>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</si>
  <si>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</si>
  <si>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</si>
  <si>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</si>
  <si>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</si>
  <si>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</si>
  <si>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</si>
  <si>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</si>
  <si>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</si>
  <si>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</si>
  <si>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</si>
  <si>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</si>
  <si>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</si>
  <si>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</si>
  <si>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</si>
  <si>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</si>
  <si>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</si>
  <si>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</si>
  <si>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</si>
  <si>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</si>
  <si>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</si>
  <si>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</si>
  <si>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</si>
  <si>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</si>
  <si>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</si>
  <si>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</si>
  <si>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</si>
  <si>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</si>
  <si>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</si>
  <si>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</si>
  <si>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</si>
  <si>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</si>
  <si>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</si>
  <si>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</si>
  <si>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</si>
  <si>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</si>
  <si>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</si>
  <si>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</si>
  <si>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</si>
  <si>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</si>
  <si>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</si>
  <si>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</si>
  <si>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</si>
  <si>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</si>
  <si>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</si>
  <si>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</si>
  <si>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</si>
  <si>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</si>
  <si>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</si>
  <si>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</si>
  <si>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</si>
  <si>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</si>
  <si>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</si>
  <si>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</si>
  <si>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</si>
  <si>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</si>
  <si>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</si>
  <si>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</si>
  <si>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</si>
  <si>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</si>
  <si>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</si>
  <si>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</si>
  <si>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</si>
  <si>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</si>
  <si>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</si>
  <si>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</si>
  <si>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</si>
  <si>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</si>
  <si>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</si>
  <si>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</si>
  <si>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</si>
  <si>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</si>
  <si>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</si>
  <si>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</si>
  <si>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</si>
  <si>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</si>
  <si>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</si>
  <si>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</si>
  <si>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</si>
  <si>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</si>
  <si>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</si>
  <si>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</si>
  <si>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</si>
  <si>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</si>
  <si>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</si>
  <si>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</si>
  <si>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</si>
  <si>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</si>
  <si>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</si>
  <si>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</si>
  <si>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</si>
  <si>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</si>
  <si>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</si>
  <si>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</si>
  <si>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</si>
  <si>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</si>
  <si>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</si>
  <si>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</si>
  <si>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</si>
  <si>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</si>
  <si>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</si>
  <si>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</si>
  <si>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</si>
  <si>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</si>
  <si>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</si>
  <si>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</si>
  <si>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</si>
  <si>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</si>
  <si>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</si>
  <si>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</si>
  <si>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</si>
  <si>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</si>
  <si>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</si>
  <si>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</si>
  <si>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</si>
  <si>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</si>
  <si>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</si>
  <si>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</si>
  <si>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</si>
  <si>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</si>
  <si>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</si>
  <si>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</si>
  <si>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</si>
  <si>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</si>
  <si>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</si>
  <si>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</si>
  <si>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</si>
  <si>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</si>
  <si>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</si>
  <si>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</si>
  <si>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</si>
  <si>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</si>
  <si>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</si>
  <si>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</si>
  <si>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</si>
  <si>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</si>
  <si>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</si>
  <si>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</si>
  <si>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</si>
  <si>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</si>
  <si>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</si>
  <si>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</si>
  <si>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</si>
  <si>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</si>
  <si>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</si>
  <si>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</si>
  <si>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</si>
  <si>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</si>
  <si>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</si>
  <si>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</si>
  <si>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</si>
  <si>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</si>
  <si>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</si>
  <si>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</si>
  <si>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</si>
  <si>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</si>
  <si>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</si>
  <si>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</si>
  <si>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</si>
  <si>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</si>
  <si>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</si>
  <si>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</si>
  <si>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</si>
  <si>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</si>
  <si>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</si>
  <si>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</si>
  <si>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</si>
  <si>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</si>
  <si>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</si>
  <si>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</si>
  <si>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</si>
  <si>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</si>
  <si>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</si>
  <si>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</si>
  <si>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</si>
  <si>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</si>
  <si>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</si>
  <si>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</si>
  <si>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</si>
  <si>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</si>
  <si>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</si>
  <si>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</si>
  <si>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</si>
  <si>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</si>
  <si>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</si>
  <si>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</si>
  <si>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</si>
  <si>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</si>
  <si>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</si>
  <si>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</si>
  <si>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</si>
  <si>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</si>
  <si>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</si>
  <si>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</si>
  <si>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</si>
  <si>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</si>
  <si>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</si>
  <si>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</si>
  <si>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</si>
  <si>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</si>
  <si>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</si>
  <si>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</si>
  <si>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</si>
  <si>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</si>
  <si>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</si>
  <si>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</si>
  <si>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</si>
  <si>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</si>
  <si>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</si>
  <si>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</si>
  <si>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</si>
  <si>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</si>
  <si>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</si>
  <si>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</si>
  <si>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</si>
  <si>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</si>
  <si>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</si>
  <si>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</si>
  <si>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</si>
  <si>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</si>
  <si>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</si>
  <si>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</si>
  <si>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</si>
  <si>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</si>
  <si>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</si>
  <si>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</si>
  <si>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</si>
  <si>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</si>
  <si>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</si>
  <si>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</si>
  <si>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</si>
  <si>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</si>
  <si>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</si>
  <si>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</si>
  <si>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</si>
  <si>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</si>
  <si>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</si>
  <si>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</si>
  <si>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</si>
  <si>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</si>
  <si>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</si>
  <si>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</si>
  <si>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</si>
  <si>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</si>
  <si>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</si>
  <si>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</si>
  <si>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</si>
  <si>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</si>
  <si>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</si>
  <si>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</si>
  <si>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</si>
  <si>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</si>
  <si>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</si>
  <si>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</si>
  <si>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</si>
  <si>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</si>
  <si>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</si>
  <si>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</si>
  <si>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</si>
  <si>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</si>
  <si>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</si>
  <si>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</si>
  <si>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</si>
  <si>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</si>
  <si>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</si>
  <si>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</si>
  <si>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</si>
  <si>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</si>
  <si>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</si>
  <si>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</si>
  <si>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</si>
  <si>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</si>
  <si>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</si>
  <si>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</si>
  <si>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</si>
  <si>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</si>
  <si>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</si>
  <si>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</si>
  <si>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</si>
  <si>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</si>
  <si>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</si>
  <si>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</si>
  <si>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</si>
  <si>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</si>
  <si>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</si>
  <si>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</si>
  <si>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</si>
  <si>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</si>
  <si>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</si>
  <si>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</si>
  <si>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</si>
  <si>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</si>
  <si>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</si>
  <si>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</si>
  <si>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</si>
  <si>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</si>
  <si>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</si>
  <si>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</si>
  <si>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</si>
  <si>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</si>
  <si>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</si>
  <si>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</si>
  <si>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</si>
  <si>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</si>
  <si>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</si>
  <si>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</si>
  <si>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</si>
  <si>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</si>
  <si>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</si>
  <si>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</si>
  <si>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</si>
  <si>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</si>
  <si>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</si>
  <si>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</si>
  <si>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</si>
  <si>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</si>
  <si>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</si>
  <si>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</si>
  <si>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</si>
  <si>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</si>
  <si>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</si>
  <si>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</si>
  <si>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</si>
  <si>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</si>
  <si>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</si>
  <si>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</si>
  <si>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</si>
  <si>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</si>
  <si>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</si>
  <si>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</si>
  <si>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</si>
  <si>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</si>
  <si>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</si>
  <si>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</si>
  <si>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</si>
  <si>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</si>
  <si>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</si>
  <si>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</si>
  <si>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</si>
  <si>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</si>
  <si>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</si>
  <si>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</si>
  <si>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</si>
  <si>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</si>
  <si>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</si>
  <si>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</si>
  <si>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</si>
  <si>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</si>
  <si>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</si>
  <si>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</si>
  <si>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</si>
  <si>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</si>
  <si>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</si>
  <si>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</si>
  <si>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</si>
  <si>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</si>
  <si>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</si>
  <si>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</si>
  <si>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</si>
  <si>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</si>
  <si>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</si>
  <si>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</si>
  <si>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</si>
  <si>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</si>
  <si>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</si>
  <si>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</si>
  <si>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</si>
  <si>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</si>
  <si>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</si>
  <si>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</si>
  <si>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</si>
  <si>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</si>
  <si>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</si>
  <si>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</si>
  <si>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</si>
  <si>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</si>
  <si>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</si>
  <si>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</si>
  <si>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</si>
  <si>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</si>
  <si>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</si>
  <si>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</si>
  <si>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</si>
  <si>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</si>
  <si>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</si>
  <si>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</si>
  <si>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</si>
  <si>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</si>
  <si>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</si>
  <si>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</si>
  <si>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</si>
  <si>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</si>
  <si>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</si>
  <si>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</si>
  <si>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</si>
  <si>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</si>
  <si>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</si>
  <si>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</si>
  <si>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</si>
  <si>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</si>
  <si>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</si>
  <si>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</si>
  <si>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</si>
  <si>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</si>
  <si>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</si>
  <si>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</si>
  <si>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</si>
  <si>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</si>
  <si>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</si>
  <si>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</si>
  <si>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</si>
  <si>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</si>
  <si>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</si>
  <si>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</si>
  <si>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</si>
  <si>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</si>
  <si>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</si>
  <si>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</si>
  <si>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</si>
  <si>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</si>
  <si>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</si>
  <si>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</si>
  <si>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</si>
  <si>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</si>
  <si>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</si>
  <si>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</si>
  <si>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</si>
  <si>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</si>
  <si>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</si>
  <si>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</si>
  <si>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</si>
  <si>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</si>
  <si>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</si>
  <si>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</si>
  <si>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</si>
  <si>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</si>
  <si>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</si>
  <si>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</si>
  <si>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</si>
  <si>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</si>
  <si>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</si>
  <si>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</si>
  <si>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</si>
  <si>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</si>
  <si>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</si>
  <si>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</si>
  <si>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</si>
  <si>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</si>
  <si>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</si>
  <si>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</si>
  <si>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</si>
  <si>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</si>
  <si>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</si>
  <si>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</si>
  <si>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</si>
  <si>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</si>
  <si>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</si>
  <si>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</si>
  <si>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</si>
  <si>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</si>
  <si>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</si>
  <si>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</si>
  <si>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</si>
  <si>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</si>
  <si>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</si>
  <si>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</si>
  <si>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</si>
  <si>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</si>
  <si>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</si>
  <si>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</si>
  <si>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</si>
  <si>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</si>
  <si>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</si>
  <si>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</si>
  <si>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</si>
  <si>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</si>
  <si>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</si>
  <si>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</si>
  <si>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</si>
  <si>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</si>
  <si>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</si>
  <si>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</si>
  <si>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</si>
  <si>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</si>
  <si>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</si>
  <si>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</si>
  <si>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</si>
  <si>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</si>
  <si>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</si>
  <si>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</si>
  <si>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</si>
  <si>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</si>
  <si>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</si>
  <si>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</si>
  <si>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</si>
  <si>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</si>
  <si>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</si>
  <si>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</si>
  <si>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</si>
  <si>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</si>
  <si>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</si>
  <si>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</si>
  <si>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</si>
  <si>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</si>
  <si>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</si>
  <si>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</si>
  <si>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</si>
  <si>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</si>
  <si>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</si>
  <si>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</si>
  <si>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</si>
  <si>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</si>
  <si>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</si>
  <si>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</si>
  <si>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</si>
  <si>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</si>
  <si>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</si>
  <si>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</si>
  <si>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</si>
  <si>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</si>
  <si>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</si>
  <si>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</si>
  <si>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</si>
  <si>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</si>
  <si>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</si>
  <si>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</si>
  <si>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</si>
  <si>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</si>
  <si>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</si>
  <si>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</si>
  <si>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</si>
  <si>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</si>
  <si>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</si>
  <si>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</si>
  <si>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</si>
  <si>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</si>
  <si>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</si>
  <si>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</si>
  <si>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</si>
  <si>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</si>
  <si>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</si>
  <si>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</si>
  <si>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</si>
  <si>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</si>
  <si>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</si>
  <si>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</si>
  <si>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</si>
  <si>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</si>
  <si>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</si>
  <si>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</si>
  <si>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</si>
  <si>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</si>
  <si>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</si>
  <si>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</si>
  <si>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</si>
  <si>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</si>
  <si>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</si>
  <si>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</si>
  <si>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</si>
  <si>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</si>
  <si>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</si>
  <si>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</si>
  <si>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</si>
  <si>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</si>
  <si>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</si>
  <si>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</si>
  <si>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</si>
  <si>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</si>
  <si>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</si>
  <si>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</si>
  <si>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</si>
  <si>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</si>
  <si>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</si>
  <si>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</si>
  <si>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</si>
  <si>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</si>
  <si>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</si>
  <si>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</si>
  <si>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</si>
  <si>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</si>
  <si>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</si>
  <si>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</si>
  <si>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</si>
  <si>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</si>
  <si>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</si>
  <si>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</si>
  <si>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</si>
  <si>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</si>
  <si>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</si>
  <si>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</si>
  <si>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</si>
  <si>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</si>
  <si>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</si>
  <si>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</si>
  <si>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</si>
  <si>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</si>
  <si>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</si>
  <si>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</si>
  <si>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</si>
  <si>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</si>
  <si>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</si>
  <si>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</si>
  <si>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</si>
  <si>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</si>
  <si>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</si>
  <si>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</si>
  <si>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</si>
  <si>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</si>
  <si>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</si>
  <si>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</si>
  <si>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</si>
  <si>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</si>
  <si>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</si>
  <si>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</si>
  <si>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</si>
  <si>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</si>
  <si>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</si>
  <si>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</si>
  <si>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</si>
  <si>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</si>
  <si>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</si>
  <si>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</si>
  <si>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</si>
  <si>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</si>
  <si>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</si>
  <si>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</si>
  <si>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</si>
  <si>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</si>
  <si>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</si>
  <si>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</si>
  <si>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</si>
  <si>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</si>
  <si>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</si>
  <si>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</si>
  <si>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</si>
  <si>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</si>
  <si>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</si>
  <si>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</si>
  <si>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</si>
  <si>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</si>
  <si>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</si>
  <si>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</si>
  <si>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</si>
  <si>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</si>
  <si>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</si>
  <si>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</si>
  <si>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</si>
  <si>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</si>
  <si>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</si>
  <si>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</si>
  <si>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</si>
  <si>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</si>
  <si>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</si>
  <si>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</si>
  <si>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</si>
  <si>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</si>
  <si>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</si>
  <si>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</si>
  <si>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</si>
  <si>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</si>
  <si>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</si>
  <si>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</si>
  <si>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</si>
  <si>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</si>
  <si>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</si>
  <si>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</si>
  <si>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</si>
  <si>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</si>
  <si>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</si>
  <si>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</si>
  <si>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</si>
  <si>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</si>
  <si>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</si>
  <si>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</si>
  <si>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</si>
  <si>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</si>
  <si>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</si>
  <si>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</si>
  <si>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</si>
  <si>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</si>
  <si>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</si>
  <si>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</si>
  <si>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</si>
  <si>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</si>
  <si>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</si>
  <si>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</si>
  <si>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</si>
  <si>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</si>
  <si>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</si>
  <si>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</si>
  <si>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</si>
  <si>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</si>
  <si>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</si>
  <si>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</si>
  <si>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</si>
  <si>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</si>
  <si>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</si>
  <si>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</si>
  <si>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</si>
  <si>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</si>
  <si>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</si>
  <si>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</si>
  <si>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</si>
  <si>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</si>
  <si>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</si>
  <si>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</si>
  <si>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</si>
  <si>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</si>
  <si>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</si>
  <si>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</si>
  <si>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</si>
  <si>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</si>
  <si>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</si>
  <si>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</si>
  <si>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</si>
  <si>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</si>
  <si>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</si>
  <si>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</si>
  <si>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</si>
  <si>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</si>
  <si>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</si>
  <si>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</si>
  <si>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</si>
  <si>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</si>
  <si>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</si>
  <si>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</si>
  <si>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</si>
  <si>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</si>
  <si>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</si>
  <si>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</si>
  <si>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</si>
  <si>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</si>
  <si>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</si>
  <si>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</si>
  <si>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</si>
  <si>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</si>
  <si>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</si>
  <si>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</si>
  <si>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</si>
  <si>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</si>
  <si>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</si>
  <si>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</si>
  <si>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</si>
  <si>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</si>
  <si>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</si>
  <si>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</si>
  <si>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</si>
  <si>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</si>
  <si>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</si>
  <si>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</si>
  <si>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</si>
  <si>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</si>
  <si>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</si>
  <si>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</si>
  <si>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</si>
  <si>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</si>
  <si>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</si>
  <si>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</si>
  <si>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</si>
  <si>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</si>
  <si>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</si>
  <si>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</si>
  <si>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</si>
  <si>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</si>
  <si>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</si>
  <si>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</si>
  <si>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</si>
  <si>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</si>
  <si>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</si>
  <si>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</si>
  <si>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</si>
  <si>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</si>
  <si>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</si>
  <si>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</si>
  <si>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</si>
  <si>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</si>
  <si>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</si>
  <si>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</si>
  <si>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</si>
  <si>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</si>
  <si>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</si>
  <si>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</si>
  <si>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</si>
  <si>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</si>
  <si>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</si>
  <si>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</si>
  <si>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</si>
  <si>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</si>
  <si>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</si>
  <si>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</si>
  <si>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</si>
  <si>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</si>
  <si>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</si>
  <si>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</si>
  <si>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</si>
  <si>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</si>
  <si>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</si>
  <si>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</si>
  <si>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</si>
  <si>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</si>
  <si>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</si>
  <si>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</si>
  <si>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</si>
  <si>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</si>
  <si>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</si>
  <si>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</si>
  <si>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</si>
  <si>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</si>
  <si>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</si>
  <si>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</si>
  <si>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</si>
  <si>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</si>
  <si>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</si>
  <si>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</si>
  <si>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</si>
  <si>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</si>
  <si>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</si>
  <si>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</si>
  <si>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</si>
  <si>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</si>
  <si>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</si>
  <si>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</si>
  <si>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</si>
  <si>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</si>
  <si>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</si>
  <si>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</si>
  <si>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</si>
  <si>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</si>
  <si>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</si>
  <si>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</si>
  <si>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</si>
  <si>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</si>
  <si>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</si>
  <si>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</si>
  <si>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</si>
  <si>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</si>
  <si>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</si>
  <si>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</si>
  <si>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</si>
  <si>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</si>
  <si>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</si>
  <si>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</si>
  <si>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</si>
  <si>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</si>
  <si>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</si>
  <si>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</si>
  <si>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</si>
  <si>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</si>
  <si>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</si>
  <si>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</si>
  <si>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</si>
  <si>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</si>
  <si>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</si>
  <si>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</si>
  <si>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</si>
  <si>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</si>
  <si>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</si>
  <si>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</si>
  <si>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</si>
  <si>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</si>
  <si>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</si>
  <si>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</si>
  <si>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</si>
  <si>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</si>
  <si>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</si>
  <si>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</si>
  <si>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</si>
  <si>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</si>
  <si>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</si>
  <si>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</si>
  <si>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</si>
  <si>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</si>
  <si>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</si>
  <si>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</si>
  <si>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</si>
  <si>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</si>
  <si>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</si>
  <si>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</si>
  <si>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</si>
  <si>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</si>
  <si>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</si>
  <si>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</si>
  <si>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</si>
  <si>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</si>
  <si>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</si>
  <si>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</si>
  <si>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</si>
  <si>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</si>
  <si>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</si>
  <si>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</si>
  <si>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</si>
  <si>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</si>
  <si>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</si>
  <si>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</si>
  <si>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</si>
  <si>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</si>
  <si>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</si>
  <si>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</si>
  <si>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</si>
  <si>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</si>
  <si>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</si>
  <si>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</si>
  <si>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</si>
  <si>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</si>
  <si>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</si>
  <si>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</si>
  <si>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</si>
  <si>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</si>
  <si>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</si>
  <si>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</si>
  <si>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</si>
  <si>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</si>
  <si>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</si>
  <si>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</si>
  <si>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</si>
  <si>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</si>
  <si>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</si>
  <si>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</si>
  <si>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</si>
  <si>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</si>
  <si>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</si>
  <si>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</si>
  <si>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</si>
  <si>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</si>
  <si>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</si>
  <si>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</si>
  <si>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</si>
  <si>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</si>
  <si>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</si>
  <si>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</si>
  <si>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</si>
  <si>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</si>
  <si>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</si>
  <si>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</si>
  <si>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</si>
  <si>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</si>
  <si>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</si>
  <si>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</si>
  <si>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</si>
  <si>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</si>
  <si>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</si>
  <si>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</si>
  <si>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</si>
  <si>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</si>
  <si>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</si>
  <si>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</si>
  <si>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</si>
  <si>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</si>
  <si>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</si>
  <si>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</si>
  <si>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</si>
  <si>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</si>
  <si>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</si>
  <si>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</si>
  <si>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</si>
  <si>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</si>
  <si>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</si>
  <si>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</si>
  <si>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</si>
  <si>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</si>
  <si>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</si>
  <si>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</si>
  <si>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</si>
  <si>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</si>
  <si>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</si>
  <si>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</si>
  <si>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</si>
  <si>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</si>
  <si>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</si>
  <si>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</si>
  <si>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</si>
  <si>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</si>
  <si>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</si>
  <si>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</si>
  <si>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</si>
  <si>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</si>
  <si>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</si>
  <si>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</si>
  <si>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</si>
  <si>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</si>
  <si>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</si>
  <si>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</si>
  <si>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</si>
  <si>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</si>
  <si>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</si>
  <si>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</si>
  <si>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</si>
  <si>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</si>
  <si>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</si>
  <si>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</si>
  <si>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</si>
  <si>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</si>
  <si>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</si>
  <si>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</si>
  <si>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</si>
  <si>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</si>
  <si>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</si>
  <si>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</si>
  <si>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</si>
  <si>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</si>
  <si>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</si>
  <si>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</si>
  <si>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</si>
  <si>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</si>
  <si>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</si>
  <si>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</si>
  <si>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</si>
  <si>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</si>
  <si>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</si>
  <si>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</si>
  <si>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</si>
  <si>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</si>
  <si>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</si>
  <si>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</si>
  <si>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</si>
  <si>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</si>
  <si>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</si>
  <si>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</si>
  <si>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</si>
  <si>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</si>
  <si>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</si>
  <si>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</si>
  <si>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</si>
  <si>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</si>
  <si>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</si>
  <si>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</si>
  <si>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</si>
  <si>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</si>
  <si>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</si>
  <si>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</si>
  <si>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</si>
  <si>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</si>
  <si>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</si>
  <si>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</si>
  <si>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</si>
  <si>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</si>
  <si>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</si>
  <si>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</si>
  <si>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</si>
  <si>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</si>
  <si>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</si>
  <si>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</si>
  <si>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</si>
  <si>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</si>
  <si>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</si>
  <si>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</si>
  <si>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</si>
  <si>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</si>
  <si>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</si>
  <si>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</si>
  <si>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</si>
  <si>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</si>
  <si>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</si>
  <si>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</si>
  <si>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</si>
  <si>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</si>
  <si>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</si>
  <si>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</si>
  <si>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</si>
  <si>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</si>
  <si>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</si>
  <si>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</si>
  <si>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</si>
  <si>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</si>
  <si>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</si>
  <si>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</si>
  <si>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</si>
  <si>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</si>
  <si>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</si>
  <si>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</si>
  <si>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</si>
  <si>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</si>
  <si>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</si>
  <si>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</si>
  <si>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</si>
  <si>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</si>
  <si>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</si>
  <si>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</si>
  <si>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</si>
  <si>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</si>
  <si>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</si>
  <si>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</si>
  <si>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</si>
  <si>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</si>
  <si>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</si>
  <si>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</si>
  <si>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</si>
  <si>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</si>
  <si>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</si>
  <si>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</si>
  <si>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</si>
  <si>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</si>
  <si>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</si>
  <si>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</si>
  <si>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</si>
  <si>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</si>
  <si>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</si>
  <si>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</si>
  <si>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</si>
  <si>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</si>
  <si>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</si>
  <si>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</si>
  <si>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</si>
  <si>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</si>
  <si>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</si>
  <si>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</si>
  <si>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</si>
  <si>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</si>
  <si>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</si>
  <si>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</si>
  <si>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</si>
  <si>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</si>
  <si>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</si>
  <si>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</si>
  <si>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</si>
  <si>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</si>
  <si>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</si>
  <si>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</si>
  <si>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</si>
  <si>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</si>
  <si>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</si>
  <si>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</si>
  <si>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</si>
  <si>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</si>
  <si>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</si>
  <si>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</si>
  <si>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</si>
  <si>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</si>
  <si>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</si>
  <si>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</si>
  <si>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</si>
  <si>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</si>
  <si>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</si>
  <si>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</si>
  <si>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</si>
  <si>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</si>
  <si>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</si>
  <si>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</si>
  <si>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</si>
  <si>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</si>
  <si>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</si>
  <si>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</si>
  <si>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</si>
  <si>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</si>
  <si>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</si>
  <si>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</si>
  <si>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</si>
  <si>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</si>
  <si>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</si>
  <si>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</si>
  <si>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</si>
  <si>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</si>
  <si>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</si>
  <si>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</si>
  <si>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</si>
  <si>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</si>
  <si>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</si>
  <si>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</si>
  <si>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</si>
  <si>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</si>
  <si>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</si>
  <si>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</si>
  <si>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</si>
  <si>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</si>
  <si>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</si>
  <si>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</si>
  <si>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</si>
  <si>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</si>
  <si>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</si>
  <si>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</si>
  <si>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</si>
  <si>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</si>
  <si>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</si>
  <si>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</si>
  <si>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</si>
  <si>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</si>
  <si>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</si>
  <si>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</si>
  <si>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</si>
  <si>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</si>
  <si>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</si>
  <si>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</si>
  <si>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</si>
  <si>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</si>
  <si>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</si>
  <si>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</si>
  <si>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</si>
  <si>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</si>
  <si>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</si>
  <si>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</si>
  <si>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</si>
  <si>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</si>
  <si>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</si>
  <si>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</si>
  <si>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</si>
  <si>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</si>
  <si>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</si>
  <si>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</si>
  <si>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</si>
  <si>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</si>
  <si>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</si>
  <si>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</si>
  <si>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</si>
  <si>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</si>
  <si>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</si>
  <si>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</si>
  <si>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</si>
  <si>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</si>
  <si>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</si>
  <si>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</si>
  <si>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</si>
  <si>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</si>
  <si>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</si>
  <si>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</si>
  <si>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</si>
  <si>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</si>
  <si>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</si>
  <si>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</si>
  <si>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</si>
  <si>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</si>
  <si>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</si>
  <si>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</si>
  <si>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</si>
  <si>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</si>
  <si>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</si>
  <si>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</si>
  <si>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</si>
  <si>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</si>
  <si>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</si>
  <si>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</si>
  <si>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</si>
  <si>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</si>
  <si>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</si>
  <si>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</si>
  <si>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</si>
  <si>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</si>
  <si>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</si>
  <si>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</si>
  <si>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</si>
  <si>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</si>
  <si>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</si>
  <si>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</si>
  <si>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</si>
  <si>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</si>
  <si>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</si>
  <si>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</si>
  <si>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</si>
  <si>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</si>
  <si>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</si>
  <si>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</si>
  <si>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</si>
  <si>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</si>
  <si>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</si>
  <si>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</si>
  <si>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</si>
  <si>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</si>
  <si>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</si>
  <si>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</si>
  <si>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</si>
  <si>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</si>
  <si>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</si>
  <si>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</si>
  <si>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</si>
  <si>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</si>
  <si>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</si>
  <si>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</si>
  <si>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</si>
  <si>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</si>
  <si>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</si>
  <si>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</si>
  <si>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</si>
  <si>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</si>
  <si>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</si>
  <si>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</si>
  <si>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</si>
  <si>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</si>
  <si>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</si>
  <si>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</si>
  <si>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</si>
  <si>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</si>
  <si>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</si>
  <si>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</si>
  <si>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</si>
  <si>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</si>
  <si>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</si>
  <si>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</si>
  <si>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</si>
  <si>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</si>
  <si>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</si>
  <si>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</si>
  <si>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</si>
  <si>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</si>
  <si>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</si>
  <si>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</si>
  <si>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</si>
  <si>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</si>
  <si>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</si>
  <si>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</si>
  <si>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</si>
  <si>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</si>
  <si>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</si>
  <si>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</si>
  <si>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</si>
  <si>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</si>
  <si>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</si>
  <si>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</si>
  <si>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</si>
  <si>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</si>
  <si>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</si>
  <si>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</si>
  <si>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</si>
  <si>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</si>
  <si>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</si>
  <si>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</si>
  <si>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</si>
  <si>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</si>
  <si>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</si>
  <si>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</si>
  <si>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</si>
  <si>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</si>
  <si>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</si>
  <si>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</si>
  <si>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</si>
  <si>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</si>
  <si>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</si>
  <si>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</si>
  <si>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</si>
  <si>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</si>
  <si>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</si>
  <si>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</si>
  <si>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</si>
  <si>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</si>
  <si>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</si>
  <si>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</si>
  <si>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</si>
  <si>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</si>
  <si>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</si>
  <si>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</si>
  <si>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</si>
  <si>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</si>
  <si>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</si>
  <si>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</si>
  <si>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</si>
  <si>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</si>
  <si>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</si>
  <si>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</si>
  <si>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</si>
  <si>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</si>
  <si>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</si>
  <si>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</si>
  <si>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</si>
  <si>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</si>
  <si>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</si>
  <si>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</si>
  <si>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</si>
  <si>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</si>
  <si>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</si>
  <si>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</si>
  <si>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</si>
  <si>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</si>
  <si>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</si>
  <si>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</si>
  <si>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</si>
  <si>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</si>
  <si>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</si>
  <si>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</si>
  <si>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</si>
  <si>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</si>
  <si>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</si>
  <si>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</si>
  <si>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</si>
  <si>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</si>
  <si>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</si>
  <si>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</si>
  <si>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</si>
  <si>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</si>
  <si>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</si>
  <si>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</si>
  <si>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</si>
  <si>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</si>
  <si>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</si>
  <si>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</si>
  <si>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</si>
  <si>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</si>
  <si>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</si>
  <si>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</si>
  <si>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</si>
  <si>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</si>
  <si>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</si>
  <si>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</si>
  <si>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</si>
  <si>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</si>
  <si>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</si>
  <si>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</si>
  <si>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</si>
  <si>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</si>
  <si>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</si>
  <si>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</si>
  <si>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</si>
  <si>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</si>
  <si>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</si>
  <si>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</si>
  <si>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</si>
  <si>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</si>
  <si>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</si>
  <si>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</si>
  <si>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</si>
  <si>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</si>
  <si>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</si>
  <si>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</si>
  <si>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</si>
  <si>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</si>
  <si>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</si>
  <si>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</si>
  <si>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</si>
  <si>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</si>
  <si>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</si>
  <si>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</si>
  <si>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</si>
  <si>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</si>
  <si>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</si>
  <si>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</si>
  <si>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</si>
  <si>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</si>
  <si>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</si>
  <si>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</si>
  <si>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</si>
  <si>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</si>
  <si>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</si>
  <si>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</si>
  <si>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</si>
  <si>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</si>
  <si>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</si>
  <si>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</si>
  <si>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</si>
  <si>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</si>
  <si>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</si>
  <si>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</si>
  <si>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</si>
  <si>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</si>
  <si>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</si>
  <si>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</si>
  <si>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</si>
  <si>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</si>
  <si>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</si>
  <si>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</si>
  <si>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</si>
  <si>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</si>
  <si>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</si>
  <si>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</si>
  <si>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</si>
  <si>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</si>
  <si>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</si>
  <si>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</si>
  <si>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</si>
  <si>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</si>
  <si>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</si>
  <si>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</si>
  <si>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</si>
  <si>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</si>
  <si>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</si>
  <si>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</si>
  <si>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</si>
  <si>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</si>
  <si>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</si>
  <si>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</si>
  <si>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</si>
  <si>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</si>
  <si>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</si>
  <si>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</si>
  <si>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</si>
  <si>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</si>
  <si>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</si>
  <si>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</si>
  <si>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</si>
  <si>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</si>
  <si>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</si>
  <si>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</si>
  <si>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</si>
  <si>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</si>
  <si>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</si>
  <si>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</si>
  <si>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</si>
  <si>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</si>
  <si>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</si>
  <si>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</si>
  <si>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</si>
  <si>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</si>
  <si>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</si>
  <si>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</si>
  <si>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</si>
  <si>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</si>
  <si>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</si>
  <si>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</si>
  <si>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</si>
  <si>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</si>
  <si>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</si>
  <si>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</si>
  <si>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</si>
  <si>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</si>
  <si>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</si>
  <si>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</si>
  <si>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</si>
  <si>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</si>
  <si>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</si>
  <si>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</si>
  <si>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</si>
  <si>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</si>
  <si>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</si>
  <si>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</si>
  <si>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</si>
  <si>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</si>
  <si>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</si>
  <si>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</si>
  <si>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</si>
  <si>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</si>
  <si>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</si>
  <si>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</si>
  <si>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</si>
  <si>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</si>
  <si>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</si>
  <si>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</si>
  <si>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</si>
  <si>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</si>
  <si>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</si>
  <si>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</si>
  <si>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</si>
  <si>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</si>
  <si>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</si>
  <si>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</si>
  <si>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</si>
  <si>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</si>
  <si>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</si>
  <si>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</si>
  <si>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</si>
  <si>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</si>
  <si>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</si>
  <si>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</si>
  <si>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</si>
  <si>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</si>
  <si>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</si>
  <si>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</si>
  <si>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</si>
  <si>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</si>
  <si>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</si>
  <si>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</si>
  <si>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</si>
  <si>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</si>
  <si>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</si>
  <si>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</si>
  <si>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</si>
  <si>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</si>
  <si>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</si>
  <si>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</si>
  <si>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</si>
  <si>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</si>
  <si>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</si>
  <si>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</si>
  <si>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</si>
  <si>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</si>
  <si>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</si>
  <si>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</si>
  <si>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</si>
  <si>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</si>
  <si>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</si>
  <si>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</si>
  <si>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</si>
  <si>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</si>
  <si>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</si>
  <si>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</si>
  <si>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</si>
  <si>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</si>
  <si>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</si>
  <si>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</si>
  <si>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</si>
  <si>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</si>
  <si>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</si>
  <si>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</si>
  <si>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</si>
  <si>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</si>
  <si>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</si>
  <si>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</si>
  <si>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</si>
  <si>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</si>
  <si>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</si>
  <si>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</si>
  <si>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</si>
  <si>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</si>
  <si>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</si>
  <si>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</si>
  <si>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</si>
  <si>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</si>
  <si>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</si>
  <si>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</si>
  <si>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</si>
  <si>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</si>
  <si>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</si>
  <si>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</si>
  <si>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</si>
  <si>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</si>
  <si>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</si>
  <si>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</si>
  <si>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</si>
  <si>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</si>
  <si>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</si>
  <si>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</si>
  <si>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</si>
  <si>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</si>
  <si>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</si>
  <si>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</si>
  <si>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</si>
  <si>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</si>
  <si>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</si>
  <si>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</si>
  <si>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</si>
  <si>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</si>
  <si>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</si>
  <si>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</si>
  <si>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</si>
  <si>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</si>
  <si>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</si>
  <si>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</si>
  <si>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</si>
  <si>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</si>
  <si>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</si>
  <si>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</si>
  <si>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</si>
  <si>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</si>
  <si>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</si>
  <si>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</si>
  <si>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</si>
  <si>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</si>
  <si>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</si>
  <si>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</si>
  <si>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</si>
  <si>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</si>
  <si>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</si>
  <si>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</si>
  <si>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</si>
  <si>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</si>
  <si>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</si>
  <si>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</si>
  <si>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</si>
  <si>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</si>
  <si>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</si>
  <si>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</si>
  <si>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</si>
  <si>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</si>
  <si>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</si>
  <si>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</si>
  <si>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</si>
  <si>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</si>
  <si>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</si>
  <si>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</si>
  <si>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</si>
  <si>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</si>
  <si>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</si>
  <si>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</si>
  <si>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</si>
  <si>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</si>
  <si>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</si>
  <si>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</si>
  <si>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</si>
  <si>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</si>
  <si>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</si>
  <si>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</si>
  <si>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</si>
  <si>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</si>
  <si>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</si>
  <si>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</si>
  <si>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</si>
  <si>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</si>
  <si>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</si>
  <si>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</si>
  <si>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</si>
  <si>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</si>
  <si>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</si>
  <si>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</si>
  <si>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</si>
  <si>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</si>
  <si>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</si>
  <si>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</si>
  <si>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</si>
  <si>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</si>
  <si>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</si>
  <si>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</si>
  <si>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</si>
  <si>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</si>
  <si>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</si>
  <si>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</si>
  <si>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</si>
  <si>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</si>
  <si>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</si>
  <si>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</si>
  <si>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</si>
  <si>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</si>
  <si>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</si>
  <si>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</si>
  <si>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</si>
  <si>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</si>
  <si>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</si>
  <si>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</si>
  <si>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</si>
  <si>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</si>
  <si>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</si>
  <si>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</si>
  <si>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</si>
  <si>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</si>
  <si>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</si>
  <si>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</si>
  <si>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</si>
  <si>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</si>
  <si>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</si>
  <si>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</si>
  <si>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</si>
  <si>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</si>
  <si>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</si>
  <si>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</si>
  <si>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</si>
  <si>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</si>
  <si>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</si>
  <si>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</si>
  <si>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</si>
  <si>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</si>
  <si>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</si>
  <si>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</si>
  <si>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</si>
  <si>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</si>
  <si>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</si>
  <si>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</si>
  <si>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</si>
  <si>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</si>
  <si>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</si>
  <si>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</si>
  <si>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</si>
  <si>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</si>
  <si>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</si>
  <si>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</si>
  <si>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</si>
  <si>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</si>
  <si>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</si>
  <si>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</si>
  <si>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</si>
  <si>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</si>
  <si>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</si>
  <si>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</si>
  <si>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</si>
  <si>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</si>
  <si>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</si>
  <si>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</si>
  <si>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</si>
  <si>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</si>
  <si>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</si>
  <si>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</si>
  <si>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</si>
  <si>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</si>
  <si>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</si>
  <si>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</si>
  <si>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</si>
  <si>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</si>
  <si>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</si>
  <si>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</si>
  <si>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</si>
  <si>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</si>
  <si>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</si>
  <si>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</si>
  <si>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</si>
  <si>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</si>
  <si>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</si>
  <si>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</si>
  <si>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</si>
  <si>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</si>
  <si>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</si>
  <si>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</si>
  <si>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</si>
  <si>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</si>
  <si>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</si>
  <si>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</si>
  <si>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</si>
  <si>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</si>
  <si>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</si>
  <si>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</si>
  <si>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</si>
  <si>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</si>
  <si>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</si>
  <si>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</si>
  <si>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</si>
  <si>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</si>
  <si>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</si>
  <si>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</si>
  <si>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</si>
  <si>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</si>
  <si>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</si>
  <si>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</si>
  <si>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</si>
  <si>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</si>
  <si>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</si>
  <si>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</si>
  <si>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</si>
  <si>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</si>
  <si>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</si>
  <si>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</si>
  <si>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</si>
  <si>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</si>
  <si>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</si>
  <si>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</si>
  <si>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</si>
  <si>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</si>
  <si>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</si>
  <si>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</si>
  <si>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</si>
  <si>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</si>
  <si>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</si>
  <si>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</si>
  <si>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</si>
  <si>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</si>
  <si>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</si>
  <si>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</si>
  <si>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</si>
  <si>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</si>
  <si>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</si>
  <si>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</si>
  <si>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</si>
  <si>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</si>
  <si>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</si>
  <si>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</si>
  <si>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</si>
  <si>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</si>
  <si>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</si>
  <si>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</si>
  <si>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</si>
  <si>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</si>
  <si>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</si>
  <si>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</si>
  <si>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</si>
  <si>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</si>
  <si>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</si>
  <si>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</si>
  <si>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</si>
  <si>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</si>
  <si>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</si>
  <si>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</si>
  <si>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</si>
  <si>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</si>
  <si>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</si>
  <si>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</si>
  <si>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</si>
  <si>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</si>
  <si>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</si>
  <si>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</si>
  <si>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</si>
  <si>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</si>
  <si>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</si>
  <si>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</si>
  <si>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</si>
  <si>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</si>
  <si>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</si>
  <si>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</si>
  <si>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</si>
  <si>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</si>
  <si>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</si>
  <si>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</si>
  <si>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</si>
  <si>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</si>
  <si>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</si>
  <si>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</si>
  <si>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</si>
  <si>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</si>
  <si>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</si>
  <si>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</si>
  <si>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</si>
  <si>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</si>
  <si>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</si>
  <si>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</si>
  <si>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</si>
  <si>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</si>
  <si>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</si>
  <si>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</si>
  <si>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</si>
  <si>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</si>
  <si>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</si>
  <si>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</si>
  <si>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</si>
  <si>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</si>
  <si>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</si>
  <si>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</si>
  <si>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</si>
  <si>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</si>
  <si>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</si>
  <si>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</si>
  <si>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</si>
  <si>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</si>
  <si>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</si>
  <si>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</si>
  <si>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</si>
  <si>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</si>
  <si>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</si>
  <si>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</si>
  <si>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</si>
  <si>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</si>
  <si>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</si>
  <si>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</si>
  <si>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</si>
  <si>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</si>
  <si>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</si>
  <si>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</si>
  <si>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</si>
  <si>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</si>
  <si>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</si>
  <si>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</si>
  <si>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</si>
  <si>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</si>
  <si>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</si>
  <si>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</si>
  <si>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</si>
  <si>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</si>
  <si>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</si>
  <si>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</si>
  <si>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</si>
  <si>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</si>
  <si>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</si>
  <si>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</si>
  <si>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</si>
  <si>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</si>
  <si>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</si>
  <si>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</si>
  <si>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</si>
  <si>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</si>
  <si>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</si>
  <si>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</si>
  <si>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</si>
  <si>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</si>
  <si>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</si>
  <si>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</si>
  <si>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</si>
  <si>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</si>
  <si>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</si>
  <si>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</si>
  <si>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</si>
  <si>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</si>
  <si>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</si>
  <si>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</si>
  <si>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</si>
  <si>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</si>
  <si>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</si>
  <si>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</si>
  <si>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</si>
  <si>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</si>
  <si>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</si>
  <si>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</si>
  <si>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</si>
  <si>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</si>
  <si>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</si>
  <si>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</si>
  <si>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</si>
  <si>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</si>
  <si>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</si>
  <si>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</si>
  <si>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</si>
  <si>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</si>
  <si>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</si>
  <si>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</si>
  <si>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</si>
  <si>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</si>
  <si>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</si>
  <si>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</si>
  <si>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</si>
  <si>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</si>
  <si>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</si>
  <si>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</si>
  <si>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</si>
  <si>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</si>
  <si>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</si>
  <si>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</si>
  <si>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</si>
  <si>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</si>
  <si>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</si>
  <si>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</si>
  <si>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</si>
  <si>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</si>
  <si>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</si>
  <si>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</si>
  <si>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</si>
  <si>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</si>
  <si>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</si>
  <si>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</si>
  <si>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</si>
  <si>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</si>
  <si>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</si>
  <si>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</si>
  <si>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</si>
  <si>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</si>
  <si>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</si>
  <si>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</si>
  <si>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</si>
  <si>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</si>
  <si>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</si>
  <si>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</si>
  <si>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</si>
  <si>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</si>
  <si>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</si>
  <si>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</si>
  <si>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</si>
  <si>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</si>
  <si>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</si>
  <si>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</si>
  <si>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</si>
  <si>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</si>
  <si>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</si>
  <si>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</si>
  <si>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</si>
  <si>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</si>
  <si>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</si>
  <si>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</si>
  <si>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</si>
  <si>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</si>
  <si>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</si>
  <si>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</si>
  <si>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</si>
  <si>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</si>
  <si>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</si>
  <si>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</si>
  <si>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</si>
  <si>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</si>
  <si>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</si>
  <si>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</si>
  <si>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</si>
  <si>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</si>
  <si>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</si>
  <si>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</si>
  <si>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</si>
  <si>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</si>
  <si>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</si>
  <si>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</si>
  <si>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</si>
  <si>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</si>
  <si>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</si>
  <si>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</si>
  <si>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</si>
  <si>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</si>
  <si>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</si>
  <si>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</si>
  <si>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</si>
  <si>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</si>
  <si>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</si>
  <si>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</si>
  <si>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</si>
  <si>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</si>
  <si>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</si>
  <si>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</si>
  <si>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</si>
  <si>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</si>
  <si>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</si>
  <si>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</si>
  <si>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</si>
  <si>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</si>
  <si>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</si>
  <si>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</si>
  <si>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</si>
  <si>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</si>
  <si>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</si>
  <si>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</si>
  <si>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</si>
  <si>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</si>
  <si>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</si>
  <si>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</si>
  <si>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</si>
  <si>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</si>
  <si>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</si>
  <si>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</si>
  <si>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</si>
  <si>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</si>
  <si>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</si>
  <si>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</si>
  <si>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</si>
  <si>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</si>
  <si>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</si>
  <si>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</si>
  <si>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</si>
  <si>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</si>
  <si>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</si>
  <si>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</si>
  <si>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</si>
  <si>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</si>
  <si>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</si>
  <si>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</si>
  <si>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</si>
  <si>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</si>
  <si>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</si>
  <si>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</si>
  <si>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</si>
  <si>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</si>
  <si>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</si>
  <si>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</si>
  <si>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</si>
  <si>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</si>
  <si>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</si>
  <si>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</si>
  <si>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</si>
  <si>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</si>
  <si>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</si>
  <si>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</si>
  <si>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</si>
  <si>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</si>
  <si>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</si>
  <si>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</si>
  <si>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</si>
  <si>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</si>
  <si>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</si>
  <si>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</si>
  <si>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</si>
  <si>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</si>
  <si>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</si>
  <si>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</si>
  <si>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</si>
  <si>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</si>
  <si>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</si>
  <si>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</si>
  <si>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</si>
  <si>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</si>
  <si>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</si>
  <si>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</si>
  <si>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</si>
  <si>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</si>
  <si>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</si>
  <si>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</si>
  <si>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</si>
  <si>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</si>
  <si>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</si>
  <si>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</si>
  <si>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</si>
  <si>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</si>
  <si>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</si>
  <si>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</si>
  <si>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</si>
  <si>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</si>
  <si>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</si>
  <si>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</si>
  <si>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</si>
  <si>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</si>
  <si>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</si>
  <si>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</si>
  <si>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</si>
  <si>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</si>
  <si>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</si>
  <si>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</si>
  <si>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</si>
  <si>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</si>
  <si>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</si>
  <si>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</si>
  <si>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</si>
  <si>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</si>
  <si>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</si>
  <si>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</si>
  <si>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</si>
  <si>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</si>
  <si>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</si>
  <si>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</si>
  <si>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</si>
  <si>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</si>
  <si>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</si>
  <si>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</si>
  <si>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</si>
  <si>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</si>
  <si>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</si>
  <si>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</si>
  <si>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</si>
  <si>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</si>
  <si>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</si>
  <si>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</si>
  <si>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</si>
  <si>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</si>
  <si>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</si>
  <si>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</si>
  <si>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</si>
  <si>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</si>
  <si>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</si>
  <si>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</si>
  <si>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</si>
  <si>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</si>
  <si>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</si>
  <si>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</si>
  <si>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</si>
  <si>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</si>
  <si>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</si>
  <si>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</si>
  <si>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</si>
  <si>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</si>
  <si>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</si>
  <si>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</si>
  <si>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</si>
  <si>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</si>
  <si>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</si>
  <si>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</si>
  <si>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</si>
  <si>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</si>
  <si>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</si>
  <si>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</si>
  <si>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</si>
  <si>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</si>
  <si>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</si>
  <si>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</si>
  <si>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</si>
  <si>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</si>
  <si>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</si>
  <si>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</si>
  <si>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</si>
  <si>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</si>
  <si>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</si>
  <si>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</si>
  <si>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</si>
  <si>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</si>
  <si>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</si>
  <si>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</si>
  <si>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</si>
  <si>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</si>
  <si>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</si>
  <si>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</si>
  <si>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</si>
  <si>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</si>
  <si>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</si>
  <si>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</si>
  <si>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</si>
  <si>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</si>
  <si>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</si>
  <si>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</si>
  <si>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</si>
  <si>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</si>
  <si>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</si>
  <si>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</si>
  <si>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</si>
  <si>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</si>
  <si>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</si>
  <si>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</si>
  <si>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</si>
  <si>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</si>
  <si>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</si>
  <si>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</si>
  <si>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</si>
  <si>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</si>
  <si>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</si>
  <si>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</si>
  <si>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</si>
  <si>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</si>
  <si>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</si>
  <si>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</si>
  <si>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</si>
  <si>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</si>
  <si>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</si>
  <si>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</si>
  <si>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</si>
  <si>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</si>
  <si>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</si>
  <si>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</si>
  <si>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</si>
  <si>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</si>
  <si>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</si>
  <si>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</si>
  <si>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</si>
  <si>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</si>
  <si>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</si>
  <si>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</si>
  <si>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</si>
  <si>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</si>
  <si>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</si>
  <si>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</si>
  <si>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</si>
  <si>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</si>
  <si>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</si>
  <si>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</si>
  <si>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</si>
  <si>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</si>
  <si>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</si>
  <si>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</si>
  <si>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</si>
  <si>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</si>
  <si>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</si>
  <si>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</si>
  <si>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</si>
  <si>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</si>
  <si>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</si>
  <si>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</si>
  <si>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</si>
  <si>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</si>
  <si>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</si>
  <si>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</si>
  <si>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</si>
  <si>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</si>
  <si>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</si>
  <si>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</si>
  <si>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</si>
  <si>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</si>
  <si>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</si>
  <si>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</si>
  <si>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</si>
  <si>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</si>
  <si>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</si>
  <si>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</si>
  <si>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</si>
  <si>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</si>
  <si>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</si>
  <si>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</si>
  <si>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</si>
  <si>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</si>
  <si>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</si>
  <si>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</si>
  <si>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</si>
  <si>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</si>
  <si>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</si>
  <si>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</si>
  <si>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</si>
  <si>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</si>
  <si>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</si>
  <si>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</si>
  <si>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</si>
  <si>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</si>
  <si>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</si>
  <si>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</si>
  <si>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</si>
  <si>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</si>
  <si>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</si>
  <si>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</si>
  <si>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</si>
  <si>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</si>
  <si>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</si>
  <si>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</si>
  <si>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</si>
  <si>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</si>
  <si>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</si>
  <si>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</si>
  <si>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</si>
  <si>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</si>
  <si>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</si>
  <si>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</si>
  <si>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</si>
  <si>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</si>
  <si>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</si>
  <si>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</si>
  <si>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</si>
  <si>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</si>
  <si>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</si>
  <si>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</si>
  <si>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</si>
  <si>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</si>
  <si>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</si>
  <si>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</si>
  <si>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</si>
  <si>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</si>
  <si>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</si>
  <si>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</si>
  <si>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</si>
  <si>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</si>
  <si>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</si>
  <si>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</si>
  <si>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</si>
  <si>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</si>
  <si>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</si>
  <si>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</si>
  <si>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</si>
  <si>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</si>
  <si>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</si>
  <si>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</si>
  <si>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</si>
  <si>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</si>
  <si>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</si>
  <si>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</si>
  <si>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</si>
  <si>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</si>
  <si>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</si>
  <si>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</si>
  <si>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</si>
  <si>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</si>
  <si>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</si>
  <si>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</si>
  <si>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</si>
  <si>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</si>
  <si>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</si>
  <si>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</si>
  <si>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</si>
  <si>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</si>
  <si>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</si>
  <si>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</si>
  <si>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</si>
  <si>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</si>
  <si>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</si>
  <si>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</si>
  <si>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</si>
  <si>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</si>
  <si>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</si>
  <si>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</si>
  <si>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</si>
  <si>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</si>
  <si>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</si>
  <si>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</si>
  <si>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</si>
  <si>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</si>
  <si>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</si>
  <si>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</si>
  <si>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</si>
  <si>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</si>
  <si>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</si>
  <si>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</si>
  <si>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</si>
  <si>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</si>
  <si>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</si>
  <si>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</si>
  <si>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</si>
  <si>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</si>
  <si>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</si>
  <si>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</si>
  <si>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</si>
  <si>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</si>
  <si>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</si>
  <si>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</si>
  <si>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</si>
  <si>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</si>
  <si>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</si>
  <si>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</si>
  <si>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</si>
  <si>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</si>
  <si>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</si>
  <si>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</si>
  <si>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</si>
  <si>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</si>
  <si>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</si>
  <si>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</si>
  <si>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</si>
  <si>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</si>
  <si>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</si>
  <si>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</si>
  <si>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</si>
  <si>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</si>
  <si>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</si>
  <si>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</si>
  <si>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</si>
  <si>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</si>
  <si>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</si>
  <si>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</si>
  <si>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</si>
  <si>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</si>
  <si>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</si>
  <si>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</si>
  <si>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</si>
  <si>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</si>
  <si>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</si>
  <si>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</si>
  <si>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</si>
  <si>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</si>
  <si>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</si>
  <si>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</si>
  <si>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</si>
  <si>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</si>
  <si>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</si>
  <si>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</si>
  <si>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</si>
  <si>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</si>
  <si>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</si>
  <si>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</si>
  <si>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</si>
  <si>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</si>
  <si>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</si>
  <si>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</si>
  <si>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</si>
  <si>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</si>
  <si>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</si>
  <si>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</si>
  <si>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</si>
  <si>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</si>
  <si>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</si>
  <si>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</si>
  <si>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</si>
  <si>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</si>
  <si>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</si>
  <si>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</si>
  <si>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</si>
  <si>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</si>
  <si>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</si>
  <si>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</si>
  <si>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</si>
  <si>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</si>
  <si>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</si>
  <si>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</si>
  <si>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</si>
  <si>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</si>
  <si>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</si>
  <si>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</si>
  <si>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</si>
  <si>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</si>
  <si>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</si>
  <si>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</si>
  <si>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</si>
  <si>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</si>
  <si>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</si>
  <si>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</si>
  <si>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</si>
  <si>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</si>
  <si>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</si>
  <si>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</si>
  <si>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</si>
  <si>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</si>
  <si>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</si>
  <si>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</si>
  <si>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</si>
  <si>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</si>
  <si>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</si>
  <si>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</si>
  <si>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</si>
  <si>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</si>
  <si>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</si>
  <si>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</si>
  <si>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</si>
  <si>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</si>
  <si>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</si>
  <si>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</si>
  <si>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</si>
  <si>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</si>
  <si>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</si>
  <si>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</si>
  <si>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</si>
  <si>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</si>
  <si>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</si>
  <si>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</si>
  <si>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</si>
  <si>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</si>
  <si>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</si>
  <si>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</si>
  <si>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</si>
  <si>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</si>
  <si>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</si>
  <si>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</si>
  <si>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</si>
  <si>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</si>
  <si>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</si>
  <si>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</si>
  <si>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</si>
  <si>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</si>
  <si>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</si>
  <si>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</si>
  <si>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</si>
  <si>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</si>
  <si>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</si>
  <si>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</si>
  <si>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</si>
  <si>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</si>
  <si>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</si>
  <si>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</si>
  <si>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</si>
  <si>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</si>
  <si>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</si>
  <si>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</si>
  <si>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</si>
  <si>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</si>
  <si>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</si>
  <si>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</si>
  <si>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</si>
  <si>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</si>
  <si>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</si>
  <si>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</si>
  <si>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</si>
  <si>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</si>
  <si>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</si>
  <si>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</si>
  <si>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</si>
  <si>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</si>
  <si>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</si>
  <si>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</si>
  <si>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</si>
  <si>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</si>
  <si>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</si>
  <si>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</si>
  <si>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</si>
  <si>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</si>
  <si>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</si>
  <si>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</si>
  <si>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</si>
  <si>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</si>
  <si>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</si>
  <si>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</si>
  <si>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</si>
  <si>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</si>
  <si>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</si>
  <si>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</si>
  <si>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</si>
  <si>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</si>
  <si>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</si>
  <si>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</si>
  <si>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</si>
  <si>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</si>
  <si>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</si>
  <si>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</si>
  <si>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</si>
  <si>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</si>
  <si>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</si>
  <si>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</si>
  <si>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</si>
  <si>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</si>
  <si>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</si>
  <si>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</si>
  <si>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</si>
  <si>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</si>
  <si>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</si>
  <si>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</si>
  <si>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</si>
  <si>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</si>
  <si>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</si>
  <si>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</si>
  <si>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</si>
  <si>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</si>
  <si>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</si>
  <si>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</si>
  <si>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</si>
  <si>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</si>
  <si>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</si>
  <si>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</si>
  <si>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</si>
  <si>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</si>
  <si>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</si>
  <si>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</si>
  <si>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</si>
  <si>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</si>
  <si>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</si>
  <si>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</si>
  <si>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</si>
  <si>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</si>
  <si>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</si>
  <si>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</si>
  <si>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</si>
  <si>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</si>
  <si>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</si>
  <si>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</si>
  <si>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</si>
  <si>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</si>
  <si>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</si>
  <si>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</si>
  <si>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</si>
  <si>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</si>
  <si>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</si>
  <si>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</si>
  <si>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</si>
  <si>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</si>
  <si>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</si>
  <si>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</si>
  <si>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</si>
  <si>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</si>
  <si>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</si>
  <si>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</si>
  <si>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</si>
  <si>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</si>
  <si>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</si>
  <si>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</si>
  <si>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</si>
  <si>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</si>
  <si>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</si>
  <si>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</si>
  <si>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</si>
  <si>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</si>
  <si>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</si>
  <si>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</si>
  <si>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</si>
  <si>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</si>
  <si>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</si>
  <si>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</si>
  <si>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</si>
  <si>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</si>
  <si>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</si>
  <si>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</si>
  <si>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</si>
  <si>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</si>
  <si>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</si>
  <si>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</si>
  <si>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</si>
  <si>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</si>
  <si>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</si>
  <si>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</si>
  <si>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</si>
  <si>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</si>
  <si>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</si>
  <si>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</si>
  <si>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</si>
  <si>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</si>
  <si>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</si>
  <si>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</si>
  <si>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</si>
  <si>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</si>
  <si>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</si>
  <si>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</si>
  <si>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</si>
  <si>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</si>
  <si>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</si>
  <si>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</si>
  <si>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</si>
  <si>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</si>
  <si>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</si>
  <si>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</si>
  <si>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</si>
  <si>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</si>
  <si>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</si>
  <si>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</si>
  <si>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</si>
  <si>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</si>
  <si>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</si>
  <si>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</si>
  <si>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</si>
  <si>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</si>
  <si>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</si>
  <si>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</si>
  <si>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</si>
  <si>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</si>
  <si>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</si>
  <si>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</si>
  <si>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</si>
  <si>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</si>
  <si>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</si>
  <si>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</si>
  <si>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</si>
  <si>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</si>
  <si>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</si>
  <si>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</si>
  <si>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</si>
  <si>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</si>
  <si>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</si>
  <si>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</si>
  <si>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</si>
  <si>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</si>
  <si>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</si>
  <si>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</si>
  <si>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</si>
  <si>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</si>
  <si>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</si>
  <si>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</si>
  <si>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</si>
  <si>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</si>
  <si>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</si>
  <si>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</si>
  <si>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</si>
  <si>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</si>
  <si>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</si>
  <si>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</si>
  <si>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</si>
  <si>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</si>
  <si>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</si>
  <si>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</si>
  <si>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</si>
  <si>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</si>
  <si>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</si>
  <si>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</si>
  <si>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</si>
  <si>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</si>
  <si>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</si>
  <si>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</si>
  <si>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</si>
  <si>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</si>
  <si>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</si>
  <si>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</si>
  <si>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</si>
  <si>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</si>
  <si>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</si>
  <si>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</si>
  <si>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</si>
  <si>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</si>
  <si>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</si>
  <si>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</si>
  <si>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</si>
  <si>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</si>
  <si>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</si>
  <si>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</si>
  <si>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</si>
  <si>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</si>
  <si>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</si>
  <si>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</si>
  <si>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</si>
  <si>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</si>
  <si>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</si>
  <si>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</si>
  <si>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</si>
  <si>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</si>
  <si>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</si>
  <si>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</si>
  <si>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</si>
  <si>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</si>
  <si>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</si>
  <si>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</si>
  <si>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</si>
  <si>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</si>
  <si>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</si>
  <si>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</si>
  <si>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</si>
  <si>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</si>
  <si>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</si>
  <si>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</si>
  <si>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</si>
  <si>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</si>
  <si>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</si>
  <si>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</si>
  <si>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</si>
  <si>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</si>
  <si>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</si>
  <si>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</si>
  <si>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</si>
  <si>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</si>
  <si>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</si>
  <si>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</si>
  <si>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</si>
  <si>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</si>
  <si>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</si>
  <si>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</si>
  <si>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</si>
  <si>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</si>
  <si>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</si>
  <si>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</si>
  <si>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</si>
  <si>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</si>
  <si>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</si>
  <si>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</si>
  <si>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</si>
  <si>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</si>
  <si>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</si>
  <si>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</si>
  <si>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</si>
  <si>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</si>
  <si>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</si>
  <si>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</si>
  <si>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</si>
  <si>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</si>
  <si>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</si>
  <si>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</si>
  <si>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</si>
  <si>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</si>
  <si>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</si>
  <si>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</si>
  <si>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</si>
  <si>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</si>
  <si>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</si>
  <si>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</si>
  <si>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</si>
  <si>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</si>
  <si>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</si>
  <si>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</si>
  <si>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</si>
  <si>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</si>
  <si>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</si>
  <si>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</si>
  <si>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</si>
  <si>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</si>
  <si>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</si>
  <si>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</si>
  <si>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</si>
  <si>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</si>
  <si>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</si>
  <si>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</si>
  <si>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</si>
  <si>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</si>
  <si>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</si>
  <si>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</si>
  <si>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</si>
  <si>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</si>
  <si>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</si>
  <si>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</si>
  <si>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</si>
  <si>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</si>
  <si>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</si>
  <si>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</si>
  <si>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</si>
  <si>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</si>
  <si>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</si>
  <si>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</si>
  <si>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</si>
  <si>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</si>
  <si>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</si>
  <si>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</si>
  <si>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</si>
  <si>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</si>
  <si>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</si>
  <si>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</si>
  <si>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</si>
  <si>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</si>
  <si>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</si>
  <si>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</si>
  <si>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</si>
  <si>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</si>
  <si>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</si>
  <si>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</si>
  <si>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</si>
  <si>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</si>
  <si>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</si>
  <si>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</si>
  <si>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</si>
  <si>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</si>
  <si>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</si>
  <si>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</si>
  <si>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</si>
  <si>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</si>
  <si>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</si>
  <si>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</si>
  <si>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</si>
  <si>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</si>
  <si>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</si>
  <si>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</si>
  <si>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</si>
  <si>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</si>
  <si>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</si>
  <si>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</si>
  <si>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</si>
  <si>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</si>
  <si>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</si>
  <si>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</si>
  <si>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</si>
  <si>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</si>
  <si>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</si>
  <si>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</si>
  <si>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</si>
  <si>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</si>
  <si>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</si>
  <si>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</si>
  <si>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</si>
  <si>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</si>
  <si>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</si>
  <si>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</si>
  <si>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</si>
  <si>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</si>
  <si>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</si>
  <si>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</si>
  <si>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</si>
  <si>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</si>
  <si>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</si>
  <si>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</si>
  <si>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</si>
  <si>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</si>
  <si>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</si>
  <si>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</si>
  <si>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</si>
  <si>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</si>
  <si>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</si>
  <si>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</si>
  <si>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</si>
  <si>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</si>
  <si>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</si>
  <si>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</si>
  <si>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</si>
  <si>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</si>
  <si>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</si>
  <si>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</si>
  <si>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</si>
  <si>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</si>
  <si>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</si>
  <si>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</si>
  <si>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</si>
  <si>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</si>
  <si>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</si>
  <si>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</si>
  <si>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</si>
  <si>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</si>
  <si>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</si>
  <si>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</si>
  <si>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</si>
  <si>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</si>
  <si>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</si>
  <si>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</si>
  <si>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</si>
  <si>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</si>
  <si>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</si>
  <si>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</si>
  <si>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</si>
  <si>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</si>
  <si>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</si>
  <si>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</si>
  <si>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</si>
  <si>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</si>
  <si>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</si>
  <si>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</si>
  <si>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</si>
  <si>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</si>
  <si>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</si>
  <si>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</si>
  <si>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</si>
  <si>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</si>
  <si>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</si>
  <si>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</si>
  <si>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</si>
  <si>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</si>
  <si>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</si>
  <si>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</si>
  <si>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</si>
  <si>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</si>
  <si>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</si>
  <si>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</si>
  <si>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</si>
  <si>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</si>
  <si>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</si>
  <si>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</si>
  <si>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</si>
  <si>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</si>
  <si>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</si>
  <si>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</si>
  <si>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</si>
  <si>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</si>
  <si>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</si>
  <si>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</si>
  <si>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</si>
  <si>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</si>
  <si>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</si>
  <si>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</si>
  <si>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</si>
  <si>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</si>
  <si>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</si>
  <si>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</si>
  <si>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</si>
  <si>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</si>
  <si>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</si>
  <si>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</si>
  <si>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</si>
  <si>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</si>
  <si>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</si>
  <si>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</si>
  <si>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</si>
  <si>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</si>
  <si>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</si>
  <si>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</si>
  <si>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</si>
  <si>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</si>
  <si>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</si>
  <si>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</si>
  <si>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</si>
  <si>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</si>
  <si>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</si>
  <si>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</si>
  <si>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</si>
  <si>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</si>
  <si>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</si>
  <si>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</si>
  <si>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</si>
  <si>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</si>
  <si>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</si>
  <si>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</si>
  <si>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</si>
  <si>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</si>
  <si>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</si>
  <si>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</si>
  <si>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</si>
  <si>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</si>
  <si>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</si>
  <si>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</si>
  <si>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</si>
  <si>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</si>
  <si>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</si>
  <si>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</si>
  <si>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</si>
  <si>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</si>
  <si>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</si>
  <si>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</si>
  <si>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</si>
  <si>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</si>
  <si>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</si>
  <si>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</si>
  <si>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</si>
  <si>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</si>
  <si>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</si>
  <si>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</si>
  <si>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</si>
  <si>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</si>
  <si>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</si>
  <si>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</si>
  <si>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</si>
  <si>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</si>
  <si>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</si>
  <si>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</si>
  <si>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</si>
  <si>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</si>
  <si>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</si>
  <si>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</si>
  <si>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</si>
  <si>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</si>
  <si>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</si>
  <si>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</si>
  <si>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</si>
  <si>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</si>
  <si>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</si>
  <si>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</si>
  <si>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</si>
  <si>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</si>
  <si>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</si>
  <si>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</si>
  <si>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</si>
  <si>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</si>
  <si>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</si>
  <si>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</si>
  <si>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</si>
  <si>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</si>
  <si>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</si>
  <si>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</si>
  <si>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</si>
  <si>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</si>
  <si>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</si>
  <si>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</si>
  <si>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</si>
  <si>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</si>
  <si>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</si>
  <si>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</si>
  <si>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</si>
  <si>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</si>
  <si>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</si>
  <si>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</si>
  <si>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</si>
  <si>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</si>
  <si>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</si>
  <si>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</si>
  <si>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</si>
  <si>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</si>
  <si>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</si>
  <si>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</si>
  <si>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</si>
  <si>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</si>
  <si>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</si>
  <si>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</si>
  <si>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</si>
  <si>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</si>
  <si>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</si>
  <si>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</si>
  <si>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</si>
  <si>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</si>
  <si>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</si>
  <si>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</si>
  <si>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</si>
  <si>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</si>
  <si>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</si>
  <si>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</si>
  <si>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</si>
  <si>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</si>
  <si>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</si>
  <si>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</si>
  <si>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</si>
  <si>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</si>
  <si>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</si>
  <si>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</si>
  <si>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</si>
  <si>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</si>
  <si>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</si>
  <si>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</si>
  <si>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</si>
  <si>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</si>
  <si>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</si>
  <si>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</si>
  <si>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</si>
  <si>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</si>
  <si>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</si>
  <si>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</si>
  <si>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</si>
  <si>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</si>
  <si>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</si>
  <si>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</si>
  <si>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</si>
  <si>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</si>
  <si>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</si>
  <si>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</si>
  <si>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</si>
  <si>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</si>
  <si>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</si>
  <si>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</si>
  <si>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</si>
  <si>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</si>
  <si>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</si>
  <si>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</si>
  <si>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</si>
  <si>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</si>
  <si>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</si>
  <si>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</si>
  <si>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</si>
  <si>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</si>
  <si>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</si>
  <si>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</si>
  <si>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</si>
  <si>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</si>
  <si>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</si>
  <si>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</si>
  <si>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</si>
  <si>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</si>
  <si>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</si>
  <si>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</si>
  <si>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</si>
  <si>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</si>
  <si>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</si>
  <si>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</si>
  <si>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</si>
  <si>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</si>
  <si>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</si>
  <si>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</si>
  <si>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</si>
  <si>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</si>
  <si>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</si>
  <si>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</si>
  <si>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</si>
  <si>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</si>
  <si>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</si>
  <si>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</si>
  <si>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</si>
  <si>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</si>
  <si>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</si>
  <si>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</si>
  <si>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</si>
  <si>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</si>
  <si>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</si>
  <si>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</si>
  <si>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</si>
  <si>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</si>
  <si>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</si>
  <si>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</si>
  <si>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</si>
  <si>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</si>
  <si>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</si>
  <si>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</si>
  <si>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</si>
  <si>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</si>
  <si>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</si>
  <si>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</si>
  <si>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</si>
  <si>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</si>
  <si>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</si>
  <si>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</si>
  <si>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</si>
  <si>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</si>
  <si>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</si>
  <si>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</si>
  <si>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</si>
  <si>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</si>
  <si>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</si>
  <si>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</si>
  <si>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</si>
  <si>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</si>
  <si>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</si>
  <si>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</si>
  <si>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</si>
  <si>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</si>
  <si>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</si>
  <si>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</si>
  <si>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</si>
  <si>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</si>
  <si>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</si>
  <si>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</si>
  <si>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</si>
  <si>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</si>
  <si>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</si>
  <si>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</si>
  <si>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</si>
  <si>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</si>
  <si>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</si>
  <si>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</si>
  <si>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</si>
  <si>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</si>
  <si>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</si>
  <si>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</si>
  <si>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</si>
  <si>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</si>
  <si>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</si>
  <si>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</si>
  <si>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</si>
  <si>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</si>
  <si>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</si>
  <si>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</si>
  <si>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</si>
  <si>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</si>
  <si>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</si>
  <si>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</si>
  <si>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</si>
  <si>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</si>
  <si>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</si>
  <si>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</si>
  <si>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</si>
  <si>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</si>
  <si>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</si>
  <si>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</si>
  <si>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</si>
  <si>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</si>
  <si>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</si>
  <si>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</si>
  <si>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</si>
  <si>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</si>
  <si>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</si>
  <si>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</si>
  <si>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</si>
  <si>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</si>
  <si>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</si>
  <si>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</si>
  <si>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</si>
  <si>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</si>
  <si>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</si>
  <si>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</si>
  <si>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</si>
  <si>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</si>
  <si>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</si>
  <si>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</si>
  <si>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</si>
  <si>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</si>
  <si>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</si>
  <si>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</si>
  <si>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</si>
  <si>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</si>
  <si>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</si>
  <si>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</si>
  <si>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</si>
  <si>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</si>
  <si>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</si>
  <si>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</si>
  <si>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</si>
  <si>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</si>
  <si>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</si>
  <si>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</si>
  <si>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</si>
  <si>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</si>
  <si>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</si>
  <si>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</si>
  <si>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</si>
  <si>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</si>
  <si>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</si>
  <si>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</si>
  <si>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</si>
  <si>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</si>
  <si>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</si>
  <si>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</si>
  <si>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</si>
  <si>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</si>
  <si>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</si>
  <si>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</si>
  <si>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</si>
  <si>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</si>
  <si>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</si>
  <si>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</si>
  <si>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</si>
  <si>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</si>
  <si>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</si>
  <si>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</si>
  <si>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</si>
  <si>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</si>
  <si>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</si>
  <si>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</si>
  <si>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</si>
  <si>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</si>
  <si>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</si>
  <si>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</si>
  <si>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</si>
  <si>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</si>
  <si>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</si>
  <si>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</si>
  <si>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</si>
  <si>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</si>
  <si>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</si>
  <si>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</si>
  <si>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</si>
  <si>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</si>
  <si>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</si>
  <si>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</si>
  <si>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</si>
  <si>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</si>
  <si>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</si>
  <si>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</si>
  <si>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</si>
  <si>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</si>
  <si>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</si>
  <si>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</si>
  <si>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</si>
  <si>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</si>
  <si>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</si>
  <si>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</si>
  <si>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</si>
  <si>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</si>
  <si>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</si>
  <si>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</si>
  <si>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</si>
  <si>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</si>
  <si>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</si>
  <si>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</si>
  <si>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</si>
  <si>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</si>
  <si>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</si>
  <si>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</si>
  <si>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</si>
  <si>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</si>
  <si>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</si>
  <si>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</si>
  <si>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</si>
  <si>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</si>
  <si>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</si>
  <si>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</si>
  <si>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</si>
  <si>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</si>
  <si>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</si>
  <si>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</si>
  <si>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</si>
  <si>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</si>
  <si>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</si>
  <si>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</si>
  <si>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</si>
  <si>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</si>
  <si>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</si>
  <si>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</si>
  <si>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</si>
  <si>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</si>
  <si>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</si>
  <si>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</si>
  <si>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</si>
  <si>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</si>
  <si>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</si>
  <si>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</si>
  <si>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</si>
  <si>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</si>
  <si>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</si>
  <si>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</si>
  <si>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</si>
  <si>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</si>
  <si>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</si>
  <si>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</si>
  <si>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</si>
  <si>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</si>
  <si>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</si>
  <si>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</si>
  <si>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</si>
  <si>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</si>
  <si>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</si>
  <si>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</si>
  <si>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</si>
  <si>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</si>
  <si>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</si>
  <si>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</si>
  <si>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</si>
  <si>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</si>
  <si>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</si>
  <si>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</si>
  <si>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</si>
  <si>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</si>
  <si>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</si>
  <si>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</si>
  <si>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</si>
  <si>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</si>
  <si>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</si>
  <si>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</si>
  <si>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</si>
  <si>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</si>
  <si>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</si>
  <si>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</si>
  <si>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</si>
  <si>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</si>
  <si>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</si>
  <si>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</si>
  <si>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</si>
  <si>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</si>
  <si>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</si>
  <si>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</si>
  <si>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</si>
  <si>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</si>
  <si>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</si>
  <si>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</si>
  <si>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</si>
  <si>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</si>
  <si>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</si>
  <si>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</si>
  <si>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</si>
  <si>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</si>
  <si>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</si>
  <si>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</si>
  <si>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</si>
  <si>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</si>
  <si>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</si>
  <si>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</si>
  <si>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</si>
  <si>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</si>
  <si>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</si>
  <si>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</si>
  <si>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</si>
  <si>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</si>
  <si>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</si>
  <si>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</si>
  <si>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</si>
  <si>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</si>
  <si>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</si>
  <si>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</si>
  <si>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</si>
  <si>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</si>
  <si>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</si>
  <si>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</si>
  <si>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</si>
  <si>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</si>
  <si>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</si>
  <si>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</si>
  <si>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</si>
  <si>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</si>
  <si>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</si>
  <si>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</si>
  <si>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</si>
  <si>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</si>
  <si>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</si>
  <si>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</si>
  <si>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</si>
  <si>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</si>
  <si>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</si>
  <si>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</si>
  <si>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</si>
  <si>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</si>
  <si>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</si>
  <si>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</si>
  <si>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</si>
  <si>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</si>
  <si>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</si>
  <si>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</si>
  <si>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</si>
  <si>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</si>
  <si>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</si>
  <si>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</si>
  <si>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</si>
  <si>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</si>
  <si>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</si>
  <si>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</si>
  <si>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</si>
  <si>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</si>
  <si>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</si>
  <si>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</si>
  <si>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</si>
  <si>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</si>
  <si>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</si>
  <si>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</si>
  <si>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</si>
  <si>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</si>
  <si>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</si>
  <si>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</si>
  <si>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</si>
  <si>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</si>
  <si>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</si>
  <si>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</si>
  <si>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</si>
  <si>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</si>
  <si>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</si>
  <si>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</si>
  <si>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</si>
  <si>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</si>
  <si>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</si>
  <si>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</si>
  <si>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</si>
  <si>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</si>
  <si>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</si>
  <si>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</si>
  <si>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</si>
  <si>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</si>
  <si>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</si>
  <si>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</si>
  <si>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</si>
  <si>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</si>
  <si>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</si>
  <si>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</si>
  <si>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</si>
  <si>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</si>
  <si>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</si>
  <si>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</si>
  <si>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</si>
  <si>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</si>
  <si>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</si>
  <si>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</si>
  <si>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</si>
  <si>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</si>
  <si>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</si>
  <si>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</si>
  <si>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</si>
  <si>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</si>
  <si>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</si>
  <si>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</si>
  <si>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</si>
  <si>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</si>
  <si>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</si>
  <si>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</si>
  <si>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</si>
  <si>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</si>
  <si>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</si>
  <si>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</si>
  <si>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</si>
  <si>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</si>
  <si>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</si>
  <si>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</si>
  <si>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</si>
  <si>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</si>
  <si>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</si>
  <si>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</si>
  <si>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</si>
  <si>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</si>
  <si>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</si>
  <si>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</si>
  <si>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</si>
  <si>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</si>
  <si>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</si>
  <si>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</si>
  <si>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</si>
  <si>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</si>
  <si>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</si>
  <si>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</si>
  <si>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</si>
  <si>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</si>
  <si>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</si>
  <si>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</si>
  <si>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</si>
  <si>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</si>
  <si>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</si>
  <si>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</si>
  <si>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</si>
  <si>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</si>
  <si>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</si>
  <si>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</si>
  <si>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</si>
  <si>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</si>
  <si>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</si>
  <si>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</si>
  <si>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</si>
  <si>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</si>
  <si>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</si>
  <si>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</si>
  <si>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</si>
  <si>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</si>
  <si>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</si>
  <si>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</si>
  <si>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</si>
  <si>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</si>
  <si>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</si>
  <si>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</si>
  <si>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</si>
  <si>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</si>
  <si>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</si>
  <si>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</si>
  <si>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</si>
  <si>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</si>
  <si>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</si>
  <si>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</si>
  <si>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</si>
  <si>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</si>
  <si>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</si>
  <si>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</si>
  <si>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</si>
  <si>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</si>
  <si>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</si>
  <si>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</si>
  <si>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</si>
  <si>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</si>
  <si>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</si>
  <si>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</si>
  <si>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</si>
  <si>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</si>
  <si>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</si>
  <si>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</si>
  <si>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</si>
  <si>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</si>
  <si>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</si>
  <si>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</si>
  <si>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</si>
  <si>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</si>
  <si>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</si>
  <si>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</si>
  <si>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</si>
  <si>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</si>
  <si>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</si>
  <si>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</si>
  <si>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</si>
  <si>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</si>
  <si>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</si>
  <si>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</si>
  <si>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</si>
  <si>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</si>
  <si>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</si>
  <si>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</si>
  <si>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</si>
  <si>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</si>
  <si>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</si>
  <si>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</si>
  <si>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</si>
  <si>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</si>
  <si>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</si>
  <si>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</si>
  <si>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</si>
  <si>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</si>
  <si>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</si>
  <si>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</si>
  <si>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</si>
  <si>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</si>
  <si>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</si>
  <si>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</si>
  <si>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</si>
  <si>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</si>
  <si>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</si>
  <si>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</si>
  <si>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</si>
  <si>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</si>
  <si>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</si>
  <si>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</si>
  <si>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</si>
  <si>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</si>
  <si>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</si>
  <si>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</si>
  <si>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</si>
  <si>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</si>
  <si>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</si>
  <si>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</si>
  <si>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</si>
  <si>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</si>
  <si>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</si>
  <si>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</si>
  <si>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</si>
  <si>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</si>
  <si>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</si>
  <si>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</si>
  <si>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</si>
  <si>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</si>
  <si>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</si>
  <si>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</si>
  <si>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</si>
  <si>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</si>
  <si>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</si>
  <si>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</si>
  <si>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</si>
  <si>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</si>
  <si>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</si>
  <si>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</si>
  <si>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</si>
  <si>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</si>
  <si>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</si>
  <si>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</si>
  <si>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</si>
  <si>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</si>
  <si>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</si>
  <si>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</si>
  <si>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</si>
  <si>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</si>
  <si>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</si>
  <si>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</si>
  <si>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</si>
  <si>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</si>
  <si>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</si>
  <si>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</si>
  <si>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</si>
  <si>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</si>
  <si>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</si>
  <si>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</si>
  <si>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</si>
  <si>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</si>
  <si>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</si>
  <si>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</si>
  <si>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</si>
  <si>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</si>
  <si>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</si>
  <si>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</si>
  <si>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</si>
  <si>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</si>
  <si>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</si>
  <si>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</si>
  <si>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</si>
  <si>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</si>
  <si>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</si>
  <si>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</si>
  <si>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</si>
  <si>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</si>
  <si>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</si>
  <si>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</si>
  <si>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</si>
  <si>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</si>
  <si>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</si>
  <si>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</si>
  <si>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</si>
  <si>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</si>
  <si>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</si>
  <si>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</si>
  <si>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</si>
  <si>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</si>
  <si>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</si>
  <si>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</si>
  <si>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</si>
  <si>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</si>
  <si>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</si>
  <si>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</si>
  <si>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</si>
  <si>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</si>
  <si>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</si>
  <si>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</si>
  <si>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</si>
  <si>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</si>
  <si>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</si>
  <si>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</si>
  <si>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</si>
  <si>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</si>
  <si>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</si>
  <si>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</si>
  <si>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</si>
  <si>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</si>
  <si>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</si>
  <si>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</si>
  <si>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</si>
  <si>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</si>
  <si>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</si>
  <si>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</si>
  <si>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</si>
  <si>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</si>
  <si>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</si>
  <si>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</si>
  <si>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</si>
  <si>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</si>
  <si>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</si>
  <si>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</si>
  <si>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</si>
  <si>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</si>
  <si>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</si>
  <si>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</si>
  <si>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</si>
  <si>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</si>
  <si>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</si>
  <si>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</si>
  <si>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</si>
  <si>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</si>
  <si>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</si>
  <si>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</si>
  <si>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</si>
  <si>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</si>
  <si>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</si>
  <si>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</si>
  <si>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</si>
  <si>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</si>
  <si>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</si>
  <si>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</si>
  <si>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</si>
  <si>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</si>
  <si>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</si>
  <si>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</si>
  <si>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</si>
  <si>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</si>
  <si>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</si>
  <si>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</si>
  <si>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</si>
  <si>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</si>
  <si>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</si>
  <si>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</si>
  <si>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</si>
  <si>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</si>
  <si>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</si>
  <si>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</si>
  <si>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</si>
  <si>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</si>
  <si>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</si>
  <si>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</si>
  <si>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</si>
  <si>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</si>
  <si>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</si>
  <si>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</si>
  <si>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</si>
  <si>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</si>
  <si>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</si>
  <si>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</si>
  <si>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</si>
  <si>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</si>
  <si>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</si>
  <si>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</si>
  <si>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</si>
  <si>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</si>
  <si>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</si>
  <si>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</si>
  <si>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</si>
  <si>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</si>
  <si>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</si>
  <si>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</si>
  <si>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</si>
  <si>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</si>
  <si>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</si>
  <si>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</si>
  <si>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</si>
  <si>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</si>
  <si>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</si>
  <si>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</si>
  <si>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</si>
  <si>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</si>
  <si>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</si>
  <si>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</si>
  <si>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</si>
  <si>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</si>
  <si>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</si>
  <si>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</si>
  <si>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</si>
  <si>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</si>
  <si>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</si>
  <si>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</si>
  <si>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</si>
  <si>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</si>
  <si>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</si>
  <si>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</si>
  <si>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</si>
  <si>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</si>
  <si>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</si>
  <si>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</si>
  <si>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</si>
  <si>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</si>
  <si>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</si>
  <si>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</si>
  <si>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</si>
  <si>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</si>
  <si>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</si>
  <si>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</si>
  <si>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</si>
  <si>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</si>
  <si>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</si>
  <si>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</si>
  <si>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</si>
  <si>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</si>
  <si>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</si>
  <si>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</si>
  <si>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</si>
  <si>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</si>
  <si>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</si>
  <si>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</si>
  <si>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</si>
  <si>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</si>
  <si>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</si>
  <si>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</si>
  <si>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</si>
  <si>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</si>
  <si>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</si>
  <si>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</si>
  <si>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</si>
  <si>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</si>
  <si>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</si>
  <si>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</si>
  <si>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</si>
  <si>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</si>
  <si>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</si>
  <si>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</si>
  <si>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</si>
  <si>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</si>
  <si>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</si>
  <si>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</si>
  <si>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</si>
  <si>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</si>
  <si>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</si>
  <si>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</si>
  <si>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</si>
  <si>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</si>
  <si>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</si>
  <si>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</si>
  <si>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</si>
  <si>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</si>
  <si>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</si>
  <si>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</si>
  <si>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</si>
  <si>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</si>
  <si>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</si>
  <si>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</si>
  <si>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</si>
  <si>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</si>
  <si>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</si>
  <si>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</si>
  <si>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</si>
  <si>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</si>
  <si>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</si>
  <si>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</si>
  <si>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</si>
  <si>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</si>
  <si>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</si>
  <si>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</si>
  <si>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</si>
  <si>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</si>
  <si>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</si>
  <si>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</si>
  <si>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</si>
  <si>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</si>
  <si>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</si>
  <si>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</si>
  <si>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</si>
  <si>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</si>
  <si>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</si>
  <si>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</si>
  <si>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</si>
  <si>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</si>
  <si>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</si>
  <si>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</si>
  <si>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</si>
  <si>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</si>
  <si>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</si>
  <si>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</si>
  <si>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</si>
  <si>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</si>
  <si>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</si>
  <si>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</si>
  <si>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</si>
  <si>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</si>
  <si>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</si>
  <si>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</si>
  <si>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</si>
  <si>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</si>
  <si>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</si>
  <si>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</si>
  <si>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</si>
  <si>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</si>
  <si>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</si>
  <si>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</si>
  <si>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</si>
  <si>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</si>
  <si>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</si>
  <si>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</si>
  <si>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</si>
  <si>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</si>
  <si>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</si>
  <si>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</si>
  <si>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</si>
  <si>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</si>
  <si>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</si>
  <si>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</si>
  <si>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</si>
  <si>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</si>
  <si>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</si>
  <si>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</si>
  <si>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</si>
  <si>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</si>
  <si>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</si>
  <si>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</si>
  <si>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</si>
  <si>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</si>
  <si>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</si>
  <si>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</si>
  <si>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</si>
  <si>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</si>
  <si>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</si>
  <si>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</si>
  <si>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</si>
  <si>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</si>
  <si>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</si>
  <si>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</si>
  <si>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</si>
  <si>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</si>
  <si>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</si>
  <si>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</si>
  <si>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</si>
  <si>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</si>
  <si>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</si>
  <si>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</si>
  <si>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</si>
  <si>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</si>
  <si>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</si>
  <si>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</si>
  <si>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</si>
  <si>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</si>
  <si>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</si>
  <si>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</si>
  <si>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</si>
  <si>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</si>
  <si>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</si>
  <si>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</si>
  <si>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</si>
  <si>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</si>
  <si>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</si>
  <si>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</si>
  <si>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</si>
  <si>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</si>
  <si>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</si>
  <si>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</si>
  <si>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</si>
  <si>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</si>
  <si>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</si>
  <si>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</si>
  <si>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</si>
  <si>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</si>
  <si>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</si>
  <si>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</si>
  <si>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</si>
  <si>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</si>
  <si>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</si>
  <si>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</si>
  <si>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</si>
  <si>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</si>
  <si>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</si>
  <si>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</si>
  <si>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</si>
  <si>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</si>
  <si>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</si>
  <si>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</si>
  <si>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</si>
  <si>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</si>
  <si>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</si>
  <si>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</si>
  <si>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</si>
  <si>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</si>
  <si>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</si>
  <si>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</si>
  <si>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</si>
  <si>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</si>
  <si>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</si>
  <si>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</si>
  <si>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</si>
  <si>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</si>
  <si>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</si>
  <si>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</si>
  <si>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</si>
  <si>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</si>
  <si>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</si>
  <si>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</si>
  <si>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</si>
  <si>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</si>
  <si>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</si>
  <si>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</si>
  <si>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</si>
  <si>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</si>
  <si>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</si>
  <si>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</si>
  <si>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</si>
  <si>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</si>
  <si>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</si>
  <si>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</si>
  <si>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</si>
  <si>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</si>
  <si>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</si>
  <si>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</si>
  <si>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</si>
  <si>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</si>
  <si>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</si>
  <si>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</si>
  <si>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</si>
  <si>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</si>
  <si>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</si>
  <si>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</si>
  <si>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</si>
  <si>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</si>
  <si>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</si>
  <si>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</si>
  <si>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</si>
  <si>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</si>
  <si>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</si>
  <si>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</si>
  <si>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</si>
  <si>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</si>
  <si>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</si>
  <si>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</si>
  <si>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</si>
  <si>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</si>
  <si>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</si>
  <si>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</si>
  <si>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</si>
  <si>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</si>
  <si>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</si>
  <si>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</si>
  <si>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</si>
  <si>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</si>
  <si>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</si>
  <si>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</si>
  <si>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</si>
  <si>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</si>
  <si>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</si>
  <si>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</si>
  <si>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</si>
  <si>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</si>
  <si>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</si>
  <si>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</si>
  <si>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</si>
  <si>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</si>
  <si>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</si>
  <si>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</si>
  <si>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</si>
  <si>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</si>
  <si>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</si>
  <si>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</si>
  <si>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</si>
  <si>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</si>
  <si>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</si>
  <si>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</si>
  <si>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</si>
  <si>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</si>
  <si>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</si>
  <si>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</si>
  <si>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</si>
  <si>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</si>
  <si>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</si>
  <si>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</si>
  <si>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</si>
  <si>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</si>
  <si>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</si>
  <si>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</si>
  <si>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</si>
  <si>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</si>
  <si>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</si>
  <si>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</si>
  <si>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</si>
  <si>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</si>
  <si>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</si>
  <si>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</si>
  <si>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</si>
  <si>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</si>
  <si>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</si>
  <si>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</si>
  <si>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</si>
  <si>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</si>
  <si>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</si>
  <si>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</si>
  <si>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</si>
  <si>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</si>
  <si>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</si>
  <si>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</si>
  <si>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</si>
  <si>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</si>
  <si>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</si>
  <si>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</si>
  <si>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</si>
  <si>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</si>
  <si>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</si>
  <si>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</si>
  <si>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</si>
  <si>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</si>
  <si>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</si>
  <si>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</si>
  <si>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</si>
  <si>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</si>
  <si>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</si>
  <si>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</si>
  <si>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</si>
  <si>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</si>
  <si>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</si>
  <si>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</si>
  <si>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</si>
  <si>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</si>
  <si>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</si>
  <si>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</si>
  <si>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</si>
  <si>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</si>
  <si>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</si>
  <si>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</si>
  <si>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</si>
  <si>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</si>
  <si>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</si>
  <si>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</si>
  <si>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</si>
  <si>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</si>
  <si>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</si>
  <si>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</si>
  <si>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</si>
  <si>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</si>
  <si>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</si>
  <si>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</si>
  <si>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</si>
  <si>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</si>
  <si>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</si>
  <si>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</si>
  <si>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</si>
  <si>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</si>
  <si>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</si>
  <si>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</si>
  <si>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</si>
  <si>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</si>
  <si>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</si>
  <si>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</si>
  <si>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</si>
  <si>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</si>
  <si>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</si>
  <si>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</si>
  <si>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</si>
  <si>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</si>
  <si>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</si>
  <si>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</si>
  <si>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</si>
  <si>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</si>
  <si>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</si>
  <si>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</si>
  <si>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</si>
  <si>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</si>
  <si>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</si>
  <si>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</si>
  <si>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</si>
  <si>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</si>
  <si>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</si>
  <si>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</si>
  <si>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</si>
  <si>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</si>
  <si>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</si>
  <si>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</si>
  <si>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</si>
  <si>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</si>
  <si>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</si>
  <si>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</si>
  <si>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</si>
  <si>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</si>
  <si>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</si>
  <si>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</si>
  <si>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</si>
  <si>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</si>
  <si>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</si>
  <si>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</si>
  <si>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</si>
  <si>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</si>
  <si>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</si>
  <si>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</si>
  <si>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</si>
  <si>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</si>
  <si>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</si>
  <si>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</si>
  <si>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</si>
  <si>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</si>
  <si>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</si>
  <si>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</si>
  <si>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</si>
  <si>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</si>
  <si>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</si>
  <si>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</si>
  <si>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</si>
  <si>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</si>
  <si>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</si>
  <si>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</si>
  <si>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</si>
  <si>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</si>
  <si>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</si>
  <si>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</si>
  <si>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</si>
  <si>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</si>
  <si>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</si>
  <si>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</si>
  <si>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</si>
  <si>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</si>
  <si>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</si>
  <si>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</si>
  <si>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</si>
  <si>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</si>
  <si>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</si>
  <si>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</si>
  <si>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</si>
  <si>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</si>
  <si>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</si>
  <si>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</si>
  <si>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</si>
  <si>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</si>
  <si>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</si>
  <si>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</si>
  <si>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</si>
  <si>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</si>
  <si>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</si>
  <si>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</si>
  <si>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</si>
  <si>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</si>
  <si>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</si>
  <si>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</si>
  <si>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</si>
  <si>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</si>
  <si>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</si>
  <si>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</si>
  <si>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</si>
  <si>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</si>
  <si>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</si>
  <si>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</si>
  <si>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</si>
  <si>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</si>
  <si>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</si>
  <si>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</si>
  <si>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</si>
  <si>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</si>
  <si>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</si>
  <si>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</si>
  <si>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</si>
  <si>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</si>
  <si>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</si>
  <si>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</si>
  <si>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</si>
  <si>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</si>
  <si>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</si>
  <si>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</si>
  <si>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</si>
  <si>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</si>
  <si>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</si>
  <si>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</si>
  <si>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</si>
  <si>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</si>
  <si>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</si>
  <si>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</si>
  <si>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</si>
  <si>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</si>
  <si>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</si>
  <si>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</si>
  <si>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</si>
  <si>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</si>
  <si>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</si>
  <si>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</si>
  <si>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</si>
  <si>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</si>
  <si>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</si>
  <si>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</si>
  <si>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</si>
  <si>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</si>
  <si>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</si>
  <si>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</si>
  <si>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</si>
  <si>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</si>
  <si>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</si>
  <si>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</si>
  <si>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</si>
  <si>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</si>
  <si>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</si>
  <si>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</si>
  <si>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</si>
  <si>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</si>
  <si>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</si>
  <si>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</si>
  <si>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</si>
  <si>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</si>
  <si>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</si>
  <si>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</si>
  <si>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</si>
  <si>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</si>
  <si>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</si>
  <si>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</si>
  <si>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</si>
  <si>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</si>
  <si>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</si>
  <si>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</si>
  <si>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</si>
  <si>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</si>
  <si>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</si>
  <si>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</si>
  <si>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</si>
  <si>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</si>
  <si>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</si>
  <si>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</si>
  <si>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</si>
  <si>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</si>
  <si>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</si>
  <si>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</si>
  <si>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</si>
  <si>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</si>
  <si>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</si>
  <si>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</si>
  <si>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</si>
  <si>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</si>
  <si>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</si>
  <si>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</si>
  <si>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</si>
  <si>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</si>
  <si>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</si>
  <si>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</si>
  <si>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</si>
  <si>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</si>
  <si>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</si>
  <si>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</si>
  <si>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</si>
  <si>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</si>
  <si>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</si>
  <si>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</si>
  <si>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</si>
  <si>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</si>
  <si>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</si>
  <si>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</si>
  <si>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</si>
  <si>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</si>
  <si>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</si>
  <si>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</si>
  <si>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</si>
  <si>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</si>
  <si>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</si>
  <si>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</si>
  <si>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</si>
  <si>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</si>
  <si>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</si>
  <si>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</si>
  <si>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</si>
  <si>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</si>
  <si>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</si>
  <si>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</si>
  <si>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</si>
  <si>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</si>
  <si>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</si>
  <si>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</si>
  <si>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</si>
  <si>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</si>
  <si>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</si>
  <si>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</si>
  <si>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</si>
  <si>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</si>
  <si>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</si>
  <si>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</si>
  <si>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</si>
  <si>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</si>
  <si>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</si>
  <si>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</si>
  <si>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</si>
  <si>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</si>
  <si>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</si>
  <si>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</si>
  <si>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</si>
  <si>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</si>
  <si>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</si>
  <si>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</si>
  <si>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</si>
  <si>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</si>
  <si>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</si>
  <si>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</si>
  <si>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</si>
  <si>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</si>
  <si>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</si>
  <si>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</si>
  <si>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</si>
  <si>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</si>
  <si>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</si>
  <si>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</si>
  <si>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</si>
  <si>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</si>
  <si>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</si>
  <si>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</si>
  <si>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</si>
  <si>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</si>
  <si>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</si>
  <si>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</si>
  <si>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</si>
  <si>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</si>
  <si>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</si>
  <si>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</si>
  <si>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</si>
  <si>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</si>
  <si>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</si>
  <si>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</si>
  <si>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</si>
  <si>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</si>
  <si>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</si>
  <si>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</si>
  <si>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</si>
  <si>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</si>
  <si>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</si>
  <si>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</si>
  <si>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</si>
  <si>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</si>
  <si>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</si>
  <si>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</si>
  <si>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</si>
  <si>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</si>
  <si>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</si>
  <si>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</si>
  <si>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</si>
  <si>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</si>
  <si>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</si>
  <si>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</si>
  <si>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</si>
  <si>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</si>
  <si>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</si>
  <si>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</si>
  <si>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</si>
  <si>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</si>
  <si>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</si>
  <si>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</si>
  <si>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</si>
  <si>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</si>
  <si>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</si>
  <si>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</si>
  <si>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</si>
  <si>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</si>
  <si>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</si>
  <si>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</si>
  <si>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</si>
  <si>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</si>
  <si>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</si>
  <si>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</si>
  <si>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</si>
  <si>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</si>
  <si>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</si>
  <si>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</si>
  <si>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</si>
  <si>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</si>
  <si>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</si>
  <si>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</si>
  <si>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</si>
  <si>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</si>
  <si>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</si>
  <si>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</si>
  <si>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</si>
  <si>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</si>
  <si>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</si>
  <si>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</si>
  <si>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</si>
  <si>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</si>
  <si>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</si>
  <si>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</si>
  <si>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</si>
  <si>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</si>
  <si>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</si>
  <si>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</si>
  <si>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</si>
  <si>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</si>
  <si>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</si>
  <si>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</si>
  <si>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</si>
  <si>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</si>
  <si>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</si>
  <si>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</si>
  <si>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</si>
  <si>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</si>
  <si>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</si>
  <si>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</si>
  <si>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</si>
  <si>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</si>
  <si>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</si>
  <si>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</si>
  <si>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</si>
  <si>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</si>
  <si>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</si>
  <si>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</si>
  <si>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</si>
  <si>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</si>
  <si>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</si>
  <si>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</si>
  <si>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</si>
  <si>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</si>
  <si>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</si>
  <si>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</si>
  <si>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</si>
  <si>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</si>
  <si>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</si>
  <si>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</si>
  <si>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</si>
  <si>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</si>
  <si>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</si>
  <si>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</si>
  <si>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</si>
  <si>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</si>
  <si>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</si>
  <si>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</si>
  <si>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</si>
  <si>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</si>
  <si>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</si>
  <si>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</si>
  <si>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</si>
  <si>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</si>
  <si>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</si>
  <si>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</si>
  <si>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</si>
  <si>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</si>
  <si>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</si>
  <si>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</si>
  <si>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</si>
  <si>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</si>
  <si>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</si>
  <si>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</si>
  <si>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</si>
  <si>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</si>
  <si>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</si>
  <si>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</si>
  <si>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</si>
  <si>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</si>
  <si>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</si>
  <si>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</si>
  <si>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</si>
  <si>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</si>
  <si>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</si>
  <si>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</si>
  <si>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</si>
  <si>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</si>
  <si>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</si>
  <si>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</si>
  <si>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</si>
  <si>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</si>
  <si>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</si>
  <si>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</si>
  <si>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</si>
  <si>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</si>
  <si>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</si>
  <si>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</si>
  <si>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</si>
  <si>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</si>
  <si>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</si>
  <si>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</si>
  <si>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</si>
  <si>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</si>
  <si>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</si>
  <si>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</si>
  <si>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</si>
  <si>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</si>
  <si>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</si>
  <si>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</si>
  <si>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</si>
  <si>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</si>
  <si>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</si>
  <si>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</si>
  <si>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</si>
  <si>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</si>
  <si>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</si>
  <si>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</si>
  <si>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</si>
  <si>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</si>
  <si>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</si>
  <si>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</si>
  <si>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</si>
  <si>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</si>
  <si>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</si>
  <si>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</si>
  <si>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</si>
  <si>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</si>
  <si>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</si>
  <si>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</si>
  <si>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</si>
  <si>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</si>
  <si>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</si>
  <si>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</si>
  <si>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</si>
  <si>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</si>
  <si>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</si>
  <si>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</si>
  <si>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</si>
  <si>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</si>
  <si>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</si>
  <si>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</si>
  <si>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</si>
  <si>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</si>
  <si>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</si>
  <si>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</si>
  <si>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</si>
  <si>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</si>
  <si>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</si>
  <si>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</si>
  <si>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</si>
  <si>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</si>
  <si>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</si>
  <si>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</si>
  <si>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</si>
  <si>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</si>
  <si>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</si>
  <si>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</si>
  <si>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</si>
  <si>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</si>
  <si>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</si>
  <si>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</si>
  <si>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</si>
  <si>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</si>
  <si>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</si>
  <si>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</si>
  <si>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</si>
  <si>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</si>
  <si>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</si>
  <si>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</si>
  <si>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</si>
  <si>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</si>
  <si>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</si>
  <si>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</si>
  <si>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</si>
  <si>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</si>
  <si>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</si>
  <si>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</si>
  <si>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</si>
  <si>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</si>
  <si>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</si>
  <si>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</si>
  <si>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</si>
  <si>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</si>
  <si>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</si>
  <si>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</si>
  <si>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</si>
  <si>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</si>
  <si>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</si>
  <si>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</si>
  <si>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</si>
  <si>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</si>
  <si>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</si>
  <si>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</si>
  <si>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</si>
  <si>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</si>
  <si>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</si>
  <si>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</si>
  <si>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</si>
  <si>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</si>
  <si>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</si>
  <si>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</si>
  <si>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</si>
  <si>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</si>
  <si>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</si>
  <si>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</si>
  <si>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</si>
  <si>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</si>
  <si>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</si>
  <si>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</si>
  <si>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</si>
  <si>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</si>
  <si>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</si>
  <si>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</si>
  <si>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</si>
  <si>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</si>
  <si>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</si>
  <si>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</si>
  <si>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</si>
  <si>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</si>
  <si>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</si>
  <si>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</si>
  <si>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</si>
  <si>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</si>
  <si>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</si>
  <si>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</si>
  <si>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</si>
  <si>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</si>
  <si>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</si>
  <si>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</si>
  <si>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</si>
  <si>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</si>
  <si>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</si>
  <si>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</si>
  <si>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</si>
  <si>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</si>
  <si>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</si>
  <si>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</si>
  <si>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</si>
  <si>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</si>
  <si>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</si>
  <si>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</si>
  <si>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</si>
  <si>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</si>
  <si>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</si>
  <si>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</si>
  <si>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</si>
  <si>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</si>
  <si>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</si>
  <si>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</si>
  <si>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</si>
  <si>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</si>
  <si>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</si>
  <si>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</si>
  <si>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</si>
  <si>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</si>
  <si>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</si>
  <si>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</si>
  <si>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</si>
  <si>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</si>
  <si>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</si>
  <si>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</si>
  <si>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</si>
  <si>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</si>
  <si>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</si>
  <si>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</si>
  <si>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</si>
  <si>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</si>
  <si>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</si>
  <si>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</si>
  <si>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</si>
  <si>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</si>
  <si>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</si>
  <si>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</si>
  <si>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</si>
  <si>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</si>
  <si>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</si>
  <si>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</si>
  <si>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</si>
  <si>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</si>
  <si>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</si>
  <si>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</si>
  <si>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</si>
  <si>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</si>
  <si>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</si>
  <si>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</si>
  <si>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</si>
  <si>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</si>
  <si>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</si>
  <si>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</si>
  <si>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</si>
  <si>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</si>
  <si>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</si>
  <si>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</si>
  <si>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</si>
  <si>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</si>
  <si>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</si>
  <si>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</si>
  <si>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</si>
  <si>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</si>
  <si>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</si>
  <si>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</si>
  <si>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</si>
  <si>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</si>
  <si>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</si>
  <si>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</si>
  <si>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</si>
  <si>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</si>
  <si>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</si>
  <si>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</si>
  <si>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</si>
  <si>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</si>
  <si>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</si>
  <si>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</si>
  <si>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</si>
  <si>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</si>
  <si>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</si>
  <si>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</si>
  <si>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</si>
  <si>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</si>
  <si>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</si>
  <si>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</si>
  <si>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</si>
  <si>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</si>
  <si>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</si>
  <si>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</si>
  <si>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</si>
  <si>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</si>
  <si>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</si>
  <si>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</si>
  <si>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</si>
  <si>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</si>
  <si>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</si>
  <si>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</si>
  <si>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</si>
  <si>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</si>
  <si>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</si>
  <si>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</si>
  <si>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</si>
  <si>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</si>
  <si>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</si>
  <si>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</si>
  <si>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</si>
  <si>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</si>
  <si>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</si>
  <si>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</si>
  <si>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</si>
  <si>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</si>
  <si>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</si>
  <si>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</si>
  <si>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</si>
  <si>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</si>
  <si>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</si>
  <si>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</si>
  <si>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</si>
  <si>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</si>
  <si>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</si>
  <si>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</si>
  <si>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</si>
  <si>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</si>
  <si>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</si>
  <si>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</si>
  <si>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</si>
  <si>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</si>
  <si>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</si>
  <si>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</si>
  <si>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</si>
  <si>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</si>
  <si>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</si>
  <si>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</si>
  <si>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</si>
  <si>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</si>
  <si>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</si>
  <si>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</si>
  <si>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</si>
  <si>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</si>
  <si>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</si>
  <si>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</si>
  <si>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</si>
  <si>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</si>
  <si>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</si>
  <si>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</si>
  <si>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</si>
  <si>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</si>
  <si>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</si>
  <si>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</si>
  <si>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</si>
  <si>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</si>
  <si>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</si>
  <si>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</si>
  <si>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</si>
  <si>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</si>
  <si>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</si>
  <si>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</si>
  <si>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</si>
  <si>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</si>
  <si>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</si>
  <si>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</si>
  <si>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</si>
  <si>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</si>
  <si>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</si>
  <si>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</si>
  <si>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</si>
  <si>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</si>
  <si>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</si>
  <si>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</si>
  <si>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</si>
  <si>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</si>
  <si>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</si>
  <si>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</si>
  <si>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</si>
  <si>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</si>
  <si>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</si>
  <si>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</si>
  <si>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</si>
  <si>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</si>
  <si>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</si>
  <si>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</si>
  <si>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</si>
  <si>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</si>
  <si>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</si>
  <si>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</si>
  <si>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</si>
  <si>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</si>
  <si>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</si>
  <si>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</si>
  <si>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</si>
  <si>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</si>
  <si>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</si>
  <si>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</si>
  <si>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</si>
  <si>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</si>
  <si>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</si>
  <si>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</si>
  <si>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</si>
  <si>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</si>
  <si>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</si>
  <si>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</si>
  <si>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</si>
  <si>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</si>
  <si>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</si>
  <si>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</si>
  <si>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</si>
  <si>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</si>
  <si>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</si>
  <si>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</si>
  <si>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</si>
  <si>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</si>
  <si>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</si>
  <si>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</si>
  <si>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</si>
  <si>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</si>
  <si>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</si>
  <si>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</si>
  <si>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</si>
  <si>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</si>
  <si>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</si>
  <si>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</si>
  <si>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</si>
  <si>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</si>
  <si>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</si>
  <si>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</si>
  <si>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</si>
  <si>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</si>
  <si>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</si>
  <si>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</si>
  <si>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</si>
  <si>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</si>
  <si>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</si>
  <si>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</si>
  <si>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</si>
  <si>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</si>
  <si>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</si>
  <si>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</si>
  <si>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</si>
  <si>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</si>
  <si>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</si>
  <si>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</si>
  <si>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</si>
  <si>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</si>
  <si>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</si>
  <si>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</si>
  <si>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</si>
  <si>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</si>
  <si>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</si>
  <si>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</si>
  <si>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</si>
  <si>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</si>
  <si>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</si>
  <si>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</si>
  <si>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</si>
  <si>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</si>
  <si>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</si>
  <si>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</si>
  <si>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</si>
  <si>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</si>
  <si>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</si>
  <si>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</si>
  <si>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</si>
  <si>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</si>
  <si>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</si>
  <si>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</si>
  <si>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</si>
  <si>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</si>
  <si>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</si>
  <si>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</si>
  <si>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</si>
  <si>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</si>
  <si>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</si>
  <si>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</si>
  <si>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</si>
  <si>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</si>
  <si>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</si>
  <si>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</si>
  <si>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</si>
  <si>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</si>
  <si>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</si>
  <si>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</si>
  <si>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</si>
  <si>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</si>
  <si>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</si>
  <si>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</si>
  <si>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</si>
  <si>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</si>
  <si>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</si>
  <si>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</si>
  <si>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</si>
  <si>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</si>
  <si>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</si>
  <si>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</si>
  <si>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</si>
  <si>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</si>
  <si>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</si>
  <si>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</si>
  <si>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</si>
  <si>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</si>
  <si>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</si>
  <si>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</si>
  <si>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</si>
  <si>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</si>
  <si>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</si>
  <si>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</si>
  <si>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</si>
  <si>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</si>
  <si>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</si>
  <si>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</si>
  <si>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</si>
  <si>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</si>
  <si>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</si>
  <si>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</si>
  <si>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</si>
  <si>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</si>
  <si>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</si>
  <si>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</si>
  <si>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</si>
  <si>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</si>
  <si>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</si>
  <si>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</si>
  <si>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</si>
  <si>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</si>
  <si>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</si>
  <si>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</si>
  <si>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</si>
  <si>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</si>
  <si>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</si>
  <si>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</si>
  <si>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</si>
  <si>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</si>
  <si>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</si>
  <si>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</si>
  <si>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</si>
  <si>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</si>
  <si>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</si>
  <si>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</si>
  <si>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</si>
  <si>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</si>
  <si>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</si>
  <si>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</si>
  <si>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</si>
  <si>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</si>
  <si>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</si>
  <si>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</si>
  <si>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</si>
  <si>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</si>
  <si>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</si>
  <si>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</si>
  <si>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</si>
  <si>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</si>
  <si>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</si>
  <si>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</si>
  <si>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</si>
  <si>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</si>
  <si>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</si>
  <si>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</si>
  <si>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</si>
  <si>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</si>
  <si>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</si>
  <si>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</si>
  <si>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</si>
  <si>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</si>
  <si>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</si>
  <si>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</si>
  <si>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</si>
  <si>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</si>
  <si>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</si>
  <si>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</si>
  <si>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</si>
  <si>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</si>
  <si>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</si>
  <si>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</si>
  <si>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</si>
  <si>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</si>
  <si>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</si>
  <si>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</si>
  <si>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</si>
  <si>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</si>
  <si>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</si>
  <si>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</si>
  <si>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</si>
  <si>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</si>
  <si>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</si>
  <si>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</si>
  <si>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</si>
  <si>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</si>
  <si>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</si>
  <si>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</si>
  <si>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</si>
  <si>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</si>
  <si>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</si>
  <si>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</si>
  <si>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</si>
  <si>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</si>
  <si>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</si>
  <si>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</si>
  <si>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</si>
  <si>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</si>
  <si>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</si>
  <si>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</si>
  <si>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</si>
  <si>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</si>
  <si>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</si>
  <si>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</si>
  <si>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</si>
  <si>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</si>
  <si>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</si>
  <si>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</si>
  <si>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</si>
  <si>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</si>
  <si>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</si>
  <si>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</si>
  <si>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</si>
  <si>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</si>
  <si>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</si>
  <si>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</si>
  <si>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</si>
  <si>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</si>
  <si>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</si>
  <si>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</si>
  <si>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</si>
  <si>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</si>
  <si>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</si>
  <si>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</si>
  <si>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</si>
  <si>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</si>
  <si>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</si>
  <si>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</si>
  <si>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</si>
  <si>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</si>
  <si>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</si>
  <si>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</si>
  <si>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</si>
  <si>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</si>
  <si>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</si>
  <si>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</si>
  <si>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</si>
  <si>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</si>
  <si>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</si>
  <si>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</si>
  <si>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</si>
  <si>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</si>
  <si>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</si>
  <si>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</si>
  <si>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</si>
  <si>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</si>
  <si>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</si>
  <si>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</si>
  <si>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</si>
  <si>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</si>
  <si>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</si>
  <si>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</si>
  <si>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</si>
  <si>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</si>
  <si>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</si>
  <si>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</si>
  <si>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</si>
  <si>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</si>
  <si>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</si>
  <si>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</si>
  <si>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</si>
  <si>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</si>
  <si>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</si>
  <si>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</si>
  <si>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</si>
  <si>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</si>
  <si>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</si>
  <si>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</si>
  <si>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</si>
  <si>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</si>
  <si>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</si>
  <si>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</si>
  <si>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</si>
  <si>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</si>
  <si>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</si>
  <si>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</si>
  <si>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</si>
  <si>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</si>
  <si>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</si>
  <si>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</si>
  <si>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</si>
  <si>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</si>
  <si>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</si>
  <si>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</si>
  <si>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</si>
  <si>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</si>
  <si>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</si>
  <si>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</si>
  <si>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</si>
  <si>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</si>
  <si>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</si>
  <si>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</si>
  <si>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</si>
  <si>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</si>
  <si>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</si>
  <si>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</si>
  <si>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</si>
  <si>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</si>
  <si>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</si>
  <si>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</si>
  <si>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</si>
  <si>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</si>
  <si>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</si>
  <si>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</si>
  <si>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</si>
  <si>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</si>
  <si>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</si>
  <si>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</si>
  <si>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</si>
  <si>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</si>
  <si>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</si>
  <si>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</si>
  <si>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</si>
  <si>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</si>
  <si>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</si>
  <si>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</si>
  <si>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</si>
  <si>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</si>
  <si>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</si>
  <si>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</si>
  <si>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</si>
  <si>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</si>
  <si>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</si>
  <si>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</si>
  <si>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</si>
  <si>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</si>
  <si>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</si>
  <si>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</si>
  <si>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</si>
  <si>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</si>
  <si>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</si>
  <si>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</si>
  <si>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</si>
  <si>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</si>
  <si>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</si>
  <si>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</si>
  <si>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</si>
  <si>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</si>
  <si>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</si>
  <si>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</si>
  <si>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</si>
  <si>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</si>
  <si>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</si>
  <si>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</si>
  <si>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</si>
  <si>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</si>
  <si>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</si>
  <si>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</si>
  <si>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</si>
  <si>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</si>
  <si>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</si>
  <si>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</si>
  <si>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</si>
  <si>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</si>
  <si>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</si>
  <si>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</si>
  <si>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</si>
  <si>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</si>
  <si>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</si>
  <si>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</si>
  <si>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</si>
  <si>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</si>
  <si>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</si>
  <si>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</si>
  <si>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</si>
  <si>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</si>
  <si>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</si>
  <si>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</si>
  <si>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</si>
  <si>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</si>
  <si>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</si>
  <si>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</si>
  <si>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</si>
  <si>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</si>
  <si>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</si>
  <si>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</si>
  <si>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</si>
  <si>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</si>
  <si>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</si>
  <si>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</si>
  <si>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</si>
  <si>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</si>
  <si>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</si>
  <si>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</si>
  <si>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</si>
  <si>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</si>
  <si>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</si>
  <si>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</si>
  <si>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</si>
  <si>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</si>
  <si>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</si>
  <si>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</si>
  <si>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</si>
  <si>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</si>
  <si>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</si>
  <si>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</si>
  <si>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</si>
  <si>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</si>
  <si>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</si>
  <si>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</si>
  <si>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</si>
  <si>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</si>
  <si>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</si>
  <si>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</si>
  <si>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</si>
  <si>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</si>
  <si>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</si>
  <si>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</si>
  <si>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</si>
  <si>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</si>
  <si>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</si>
  <si>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</si>
  <si>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</si>
  <si>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</si>
  <si>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</si>
  <si>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</si>
  <si>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</si>
  <si>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</si>
  <si>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</si>
  <si>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</si>
  <si>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</si>
  <si>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</si>
  <si>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</si>
  <si>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</si>
  <si>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</si>
  <si>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</si>
  <si>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</si>
  <si>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</si>
  <si>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</si>
  <si>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</si>
  <si>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</si>
  <si>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</si>
  <si>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</si>
  <si>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</si>
  <si>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</si>
  <si>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</si>
  <si>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</si>
  <si>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</si>
  <si>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</si>
  <si>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</si>
  <si>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</si>
  <si>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</si>
  <si>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</si>
  <si>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</si>
  <si>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</si>
  <si>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</si>
  <si>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</si>
  <si>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</si>
  <si>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</si>
  <si>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</si>
  <si>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</si>
  <si>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</si>
  <si>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</si>
  <si>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</si>
  <si>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</si>
  <si>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</si>
  <si>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</si>
  <si>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</si>
  <si>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</si>
  <si>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</si>
  <si>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</si>
  <si>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</si>
  <si>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</si>
  <si>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</si>
  <si>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</si>
  <si>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</si>
  <si>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</si>
  <si>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</si>
  <si>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</si>
  <si>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</si>
  <si>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</si>
  <si>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</si>
  <si>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</si>
  <si>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</si>
  <si>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</si>
  <si>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</si>
  <si>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</si>
  <si>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</si>
  <si>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</si>
  <si>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</si>
  <si>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</si>
  <si>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</si>
  <si>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</si>
  <si>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</si>
  <si>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</si>
  <si>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</si>
  <si>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</si>
  <si>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</si>
  <si>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</si>
  <si>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</si>
  <si>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</si>
  <si>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</si>
  <si>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</si>
  <si>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</si>
  <si>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</si>
  <si>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</si>
  <si>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</si>
  <si>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</si>
  <si>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</si>
  <si>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</si>
  <si>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</si>
  <si>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</si>
  <si>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</si>
  <si>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</si>
  <si>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</si>
  <si>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</si>
  <si>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</si>
  <si>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</si>
  <si>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</si>
  <si>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</si>
  <si>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</si>
  <si>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</si>
  <si>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</si>
  <si>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</si>
  <si>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</si>
  <si>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</si>
  <si>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</si>
  <si>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</si>
  <si>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</si>
  <si>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</si>
  <si>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</si>
  <si>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</si>
  <si>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</si>
  <si>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</si>
  <si>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</si>
  <si>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</si>
  <si>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</si>
  <si>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</si>
  <si>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</si>
  <si>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</si>
  <si>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</si>
  <si>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</si>
  <si>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</si>
  <si>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</si>
  <si>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</si>
  <si>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</si>
  <si>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</si>
  <si>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</si>
  <si>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</si>
  <si>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</si>
  <si>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</si>
  <si>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</si>
  <si>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</si>
  <si>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</si>
  <si>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</si>
  <si>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</si>
  <si>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</si>
  <si>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</si>
  <si>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</si>
  <si>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</si>
  <si>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</si>
  <si>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</si>
  <si>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</si>
  <si>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</si>
  <si>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</si>
  <si>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</si>
  <si>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</si>
  <si>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</si>
  <si>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</si>
  <si>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</si>
  <si>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</si>
  <si>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</si>
  <si>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</si>
  <si>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</si>
  <si>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</si>
  <si>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</si>
  <si>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</si>
  <si>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</si>
  <si>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</si>
  <si>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</si>
  <si>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</si>
  <si>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</si>
  <si>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</si>
  <si>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</si>
  <si>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</si>
  <si>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</si>
  <si>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</si>
  <si>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</si>
  <si>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</si>
  <si>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</si>
  <si>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</si>
  <si>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</si>
  <si>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</si>
  <si>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</si>
  <si>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</si>
  <si>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</si>
  <si>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</si>
  <si>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</si>
  <si>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</si>
  <si>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</si>
  <si>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</si>
  <si>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</si>
  <si>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</si>
  <si>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</si>
  <si>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</si>
  <si>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</si>
  <si>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</si>
  <si>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</si>
  <si>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</si>
  <si>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</si>
  <si>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</si>
  <si>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</si>
  <si>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</si>
  <si>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</si>
  <si>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</si>
  <si>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</si>
  <si>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</si>
  <si>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</si>
  <si>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</si>
  <si>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</si>
  <si>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</si>
  <si>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</si>
  <si>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</si>
  <si>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</si>
  <si>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</si>
  <si>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</si>
  <si>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</si>
  <si>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</si>
  <si>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</si>
  <si>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</si>
  <si>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</si>
  <si>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</si>
  <si>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</si>
  <si>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</si>
  <si>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</si>
  <si>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</si>
  <si>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</si>
  <si>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</si>
  <si>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</si>
  <si>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</si>
  <si>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</si>
  <si>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</si>
  <si>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</si>
  <si>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</si>
  <si>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</si>
  <si>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</si>
  <si>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</si>
  <si>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</si>
  <si>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</si>
  <si>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</si>
  <si>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</si>
  <si>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</si>
  <si>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</si>
  <si>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</si>
  <si>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</si>
  <si>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</si>
  <si>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</si>
  <si>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</si>
  <si>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</si>
  <si>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</si>
  <si>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</si>
  <si>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</si>
  <si>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</si>
  <si>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</si>
  <si>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</si>
  <si>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</si>
  <si>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</si>
  <si>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</si>
  <si>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</si>
  <si>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</si>
  <si>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</si>
  <si>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</si>
  <si>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</si>
  <si>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</si>
  <si>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</si>
  <si>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</si>
  <si>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</si>
  <si>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</si>
  <si>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</si>
  <si>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</si>
  <si>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</si>
  <si>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</si>
  <si>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</si>
  <si>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</si>
  <si>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</si>
  <si>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</si>
  <si>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</si>
  <si>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</si>
  <si>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</si>
  <si>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</si>
  <si>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</si>
  <si>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</si>
  <si>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</si>
  <si>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</si>
  <si>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</si>
  <si>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</si>
  <si>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</si>
  <si>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</si>
  <si>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</si>
  <si>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</si>
  <si>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</si>
  <si>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</si>
  <si>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</si>
  <si>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</si>
  <si>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</si>
  <si>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</si>
  <si>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</si>
  <si>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</si>
  <si>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</si>
  <si>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</si>
  <si>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</si>
  <si>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</si>
  <si>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</si>
  <si>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</si>
  <si>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</si>
  <si>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</si>
  <si>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</si>
  <si>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</si>
  <si>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</si>
  <si>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</si>
  <si>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</si>
  <si>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</si>
  <si>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</si>
  <si>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</si>
  <si>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</si>
  <si>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</si>
  <si>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</si>
  <si>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</si>
  <si>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</si>
  <si>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</si>
  <si>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</si>
  <si>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</si>
  <si>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</si>
  <si>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</si>
  <si>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</si>
  <si>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</si>
  <si>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</si>
  <si>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</si>
  <si>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</si>
  <si>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</si>
  <si>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</si>
  <si>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</si>
  <si>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</si>
  <si>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</si>
  <si>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</si>
  <si>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</si>
  <si>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</si>
  <si>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</si>
  <si>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</si>
  <si>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</si>
  <si>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</si>
  <si>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</si>
  <si>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</si>
  <si>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</si>
  <si>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</si>
  <si>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</si>
  <si>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</si>
  <si>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</si>
  <si>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</si>
  <si>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</si>
  <si>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</si>
  <si>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</si>
  <si>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</si>
  <si>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</si>
  <si>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</si>
  <si>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</si>
  <si>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</si>
  <si>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</si>
  <si>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</si>
  <si>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</si>
  <si>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</si>
  <si>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</si>
  <si>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</si>
  <si>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</si>
  <si>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</si>
  <si>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</si>
  <si>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</si>
  <si>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</si>
  <si>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</si>
  <si>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</si>
  <si>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</si>
  <si>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</si>
  <si>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</si>
  <si>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</si>
  <si>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</si>
  <si>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</si>
  <si>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</si>
  <si>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</si>
  <si>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</si>
  <si>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</si>
  <si>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</si>
  <si>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</si>
  <si>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</si>
  <si>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</si>
  <si>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</si>
  <si>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</si>
  <si>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</si>
  <si>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</si>
  <si>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</si>
  <si>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</si>
  <si>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</si>
  <si>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</si>
  <si>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</si>
  <si>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</si>
  <si>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</si>
  <si>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</si>
  <si>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</si>
  <si>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</si>
  <si>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</si>
  <si>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</si>
  <si>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</si>
  <si>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</si>
  <si>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</si>
  <si>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</si>
  <si>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</si>
  <si>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</si>
  <si>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</si>
  <si>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</si>
  <si>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</si>
  <si>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</si>
  <si>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</si>
  <si>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</si>
  <si>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</si>
  <si>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</si>
  <si>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</si>
  <si>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</si>
  <si>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</si>
  <si>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</si>
  <si>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</si>
  <si>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</si>
  <si>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</si>
  <si>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</si>
  <si>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</si>
  <si>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</si>
  <si>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</si>
  <si>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</si>
  <si>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</si>
  <si>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</si>
  <si>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</si>
  <si>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</si>
  <si>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</si>
  <si>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</si>
  <si>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</si>
  <si>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</si>
  <si>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</si>
  <si>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</si>
  <si>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</si>
  <si>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</si>
  <si>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</si>
  <si>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</si>
  <si>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</si>
  <si>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</si>
  <si>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</si>
  <si>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</si>
  <si>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</si>
  <si>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</si>
  <si>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</si>
  <si>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</si>
  <si>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</si>
  <si>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</si>
  <si>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</si>
  <si>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</si>
  <si>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</si>
  <si>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</si>
  <si>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</si>
  <si>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</si>
  <si>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</si>
  <si>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</si>
  <si>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</si>
  <si>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</si>
  <si>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</si>
  <si>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</si>
  <si>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</si>
  <si>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</si>
  <si>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</si>
  <si>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</si>
  <si>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</si>
  <si>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</si>
  <si>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</si>
  <si>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</si>
  <si>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</si>
  <si>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</si>
  <si>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</si>
  <si>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</si>
  <si>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</si>
  <si>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</si>
  <si>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</si>
  <si>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</si>
  <si>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</si>
  <si>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</si>
  <si>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</si>
  <si>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</si>
  <si>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</si>
  <si>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</si>
  <si>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</si>
  <si>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</si>
  <si>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</si>
  <si>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</si>
  <si>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</si>
  <si>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</si>
  <si>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</si>
  <si>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</si>
  <si>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</si>
  <si>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</si>
  <si>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</si>
  <si>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</si>
  <si>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</si>
  <si>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</si>
  <si>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</si>
  <si>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</si>
  <si>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</si>
  <si>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</si>
  <si>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</si>
  <si>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</si>
  <si>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</si>
  <si>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</si>
  <si>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</si>
  <si>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</si>
  <si>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</si>
  <si>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</si>
  <si>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</si>
  <si>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</si>
  <si>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</si>
  <si>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</si>
  <si>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</si>
  <si>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</si>
  <si>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</si>
  <si>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</si>
  <si>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</si>
  <si>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</si>
  <si>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</si>
  <si>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</si>
  <si>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</si>
  <si>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</si>
  <si>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</si>
  <si>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</si>
  <si>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</si>
  <si>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</si>
  <si>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</si>
  <si>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</si>
  <si>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</si>
  <si>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</si>
  <si>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</si>
  <si>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</si>
  <si>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</si>
  <si>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</si>
  <si>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</si>
  <si>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</si>
  <si>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</si>
  <si>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</si>
  <si>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</si>
  <si>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</si>
  <si>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</si>
  <si>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</si>
  <si>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</si>
  <si>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</si>
  <si>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</si>
  <si>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</si>
  <si>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</si>
  <si>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</si>
  <si>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</si>
  <si>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</si>
  <si>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</si>
  <si>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</si>
  <si>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</si>
  <si>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</si>
  <si>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</si>
  <si>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</si>
  <si>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</si>
  <si>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</si>
  <si>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</si>
  <si>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</si>
  <si>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</si>
  <si>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</si>
  <si>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</si>
  <si>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</si>
  <si>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</si>
  <si>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</si>
  <si>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</si>
  <si>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</si>
  <si>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</si>
  <si>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</si>
  <si>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</si>
  <si>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</si>
  <si>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</si>
  <si>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</si>
  <si>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</si>
  <si>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</si>
  <si>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</si>
  <si>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</si>
  <si>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</si>
  <si>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</si>
  <si>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</si>
  <si>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</si>
  <si>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</si>
  <si>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</si>
  <si>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</si>
  <si>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</si>
  <si>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</si>
  <si>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</si>
  <si>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</si>
  <si>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</si>
  <si>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</si>
  <si>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</si>
  <si>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</si>
  <si>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</si>
  <si>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</si>
  <si>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</si>
  <si>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</si>
  <si>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</si>
  <si>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</si>
  <si>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</si>
  <si>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</si>
  <si>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</si>
  <si>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</si>
  <si>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</si>
  <si>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</si>
  <si>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</si>
  <si>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</si>
  <si>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</si>
  <si>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</si>
  <si>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</si>
  <si>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</si>
  <si>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</si>
  <si>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</si>
  <si>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</si>
  <si>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</si>
  <si>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</si>
  <si>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</si>
  <si>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</si>
  <si>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</si>
  <si>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</si>
  <si>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</si>
  <si>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</si>
  <si>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</si>
  <si>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</si>
  <si>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</si>
  <si>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</si>
  <si>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</si>
  <si>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</si>
  <si>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</si>
  <si>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</si>
  <si>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</si>
  <si>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</si>
  <si>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</si>
  <si>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</si>
  <si>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</si>
  <si>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</si>
  <si>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</si>
  <si>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</si>
  <si>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</si>
  <si>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</si>
  <si>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</si>
  <si>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</si>
  <si>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</si>
  <si>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</si>
  <si>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</si>
  <si>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</si>
  <si>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</si>
  <si>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</si>
  <si>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</si>
  <si>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</si>
  <si>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</si>
  <si>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</si>
  <si>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</si>
  <si>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</si>
  <si>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</si>
  <si>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</si>
  <si>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</si>
  <si>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</si>
  <si>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</si>
  <si>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</si>
  <si>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</si>
  <si>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</si>
  <si>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</si>
  <si>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</si>
  <si>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</si>
  <si>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</si>
  <si>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</si>
  <si>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</si>
  <si>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</si>
  <si>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</si>
  <si>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</si>
  <si>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</si>
  <si>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</si>
  <si>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</si>
  <si>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</si>
  <si>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</si>
  <si>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</si>
  <si>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</si>
  <si>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</si>
  <si>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</si>
  <si>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</si>
  <si>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</si>
  <si>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</si>
  <si>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</si>
  <si>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</si>
  <si>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</si>
  <si>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</si>
  <si>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</si>
  <si>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</si>
  <si>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</si>
  <si>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</si>
  <si>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</si>
  <si>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</si>
  <si>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</si>
  <si>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</si>
  <si>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</si>
  <si>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</si>
  <si>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</si>
  <si>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</si>
  <si>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</si>
  <si>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</si>
  <si>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</si>
  <si>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</si>
  <si>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</si>
  <si>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</si>
  <si>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</si>
  <si>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</si>
  <si>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</si>
  <si>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</si>
  <si>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</si>
  <si>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</si>
  <si>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</si>
  <si>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</si>
  <si>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</si>
  <si>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</si>
  <si>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</si>
  <si>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</si>
  <si>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</si>
  <si>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</si>
  <si>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</si>
  <si>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</si>
  <si>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</si>
  <si>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</si>
  <si>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</si>
  <si>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</si>
  <si>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</si>
  <si>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</si>
  <si>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</si>
  <si>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</si>
  <si>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</si>
  <si>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</si>
  <si>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</si>
  <si>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</si>
  <si>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</si>
  <si>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</si>
  <si>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</si>
  <si>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</si>
  <si>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</si>
  <si>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</si>
  <si>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</si>
  <si>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</si>
  <si>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</si>
  <si>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</si>
  <si>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</si>
  <si>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</si>
  <si>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</si>
  <si>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</si>
  <si>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</si>
  <si>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</si>
  <si>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</si>
  <si>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</si>
  <si>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</si>
  <si>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</si>
  <si>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</si>
  <si>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</si>
  <si>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</si>
  <si>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</si>
  <si>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</si>
  <si>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</si>
  <si>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</si>
  <si>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</si>
  <si>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</si>
  <si>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</si>
  <si>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</si>
  <si>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</si>
  <si>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</si>
  <si>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</si>
  <si>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</si>
  <si>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</si>
  <si>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</si>
  <si>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</si>
  <si>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</si>
  <si>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</si>
  <si>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</si>
  <si>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</si>
  <si>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</si>
  <si>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</si>
  <si>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</si>
  <si>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</si>
  <si>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</si>
  <si>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</si>
  <si>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</si>
  <si>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</si>
  <si>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</si>
  <si>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</si>
  <si>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</si>
  <si>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</si>
  <si>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</si>
  <si>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</si>
  <si>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</si>
  <si>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</si>
  <si>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</si>
  <si>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</si>
  <si>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</si>
  <si>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</si>
  <si>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</si>
  <si>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</si>
  <si>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</si>
  <si>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</si>
  <si>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</si>
  <si>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</si>
  <si>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</si>
  <si>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</si>
  <si>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</si>
  <si>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</si>
  <si>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</si>
  <si>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</si>
  <si>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</si>
  <si>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</si>
  <si>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</si>
  <si>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</si>
  <si>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</si>
  <si>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</si>
  <si>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</si>
  <si>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</si>
  <si>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</si>
  <si>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</si>
  <si>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</si>
  <si>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</si>
  <si>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</si>
  <si>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</si>
  <si>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</si>
  <si>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</si>
  <si>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</si>
  <si>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</si>
  <si>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</si>
  <si>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</si>
  <si>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</si>
  <si>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</si>
  <si>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</si>
  <si>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</si>
  <si>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</si>
  <si>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</si>
  <si>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</si>
  <si>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</si>
  <si>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</si>
  <si>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</si>
  <si>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</si>
  <si>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</si>
  <si>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</si>
  <si>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</si>
  <si>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</si>
  <si>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</si>
  <si>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</si>
  <si>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</si>
  <si>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</si>
  <si>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</si>
  <si>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</si>
  <si>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</si>
  <si>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</si>
  <si>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</si>
  <si>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</si>
  <si>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</si>
  <si>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</si>
  <si>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</si>
  <si>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</si>
  <si>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</si>
  <si>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</si>
  <si>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</si>
  <si>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</si>
  <si>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</si>
  <si>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</si>
  <si>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</si>
  <si>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</si>
  <si>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</si>
  <si>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</si>
  <si>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</si>
  <si>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</si>
  <si>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</si>
  <si>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</si>
  <si>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</si>
  <si>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</si>
  <si>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</si>
  <si>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</si>
  <si>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</si>
  <si>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</si>
  <si>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</si>
  <si>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</si>
  <si>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</si>
  <si>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</si>
  <si>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</si>
  <si>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</si>
  <si>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</si>
  <si>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</si>
  <si>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</si>
  <si>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</si>
  <si>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</si>
  <si>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</si>
  <si>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</si>
  <si>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</si>
  <si>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</si>
  <si>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</si>
  <si>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</si>
  <si>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</si>
  <si>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</si>
  <si>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</si>
  <si>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</si>
  <si>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</si>
  <si>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</si>
  <si>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</si>
  <si>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</si>
  <si>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</si>
  <si>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</si>
  <si>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</si>
  <si>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</si>
  <si>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</si>
  <si>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</si>
  <si>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</si>
  <si>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</si>
  <si>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</si>
  <si>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</si>
  <si>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</si>
  <si>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</si>
  <si>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</si>
  <si>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</si>
  <si>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</si>
  <si>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</si>
  <si>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</si>
  <si>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</si>
  <si>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</si>
  <si>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</si>
  <si>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</si>
  <si>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</si>
  <si>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</si>
  <si>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</si>
  <si>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</si>
  <si>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</si>
  <si>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</si>
  <si>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</si>
  <si>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</si>
  <si>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</si>
  <si>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</si>
  <si>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</si>
  <si>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</si>
  <si>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</si>
  <si>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</si>
  <si>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</si>
  <si>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</si>
  <si>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</si>
  <si>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</si>
  <si>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</si>
  <si>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</si>
  <si>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</si>
  <si>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</si>
  <si>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</si>
  <si>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</si>
  <si>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</si>
  <si>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</si>
  <si>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</si>
  <si>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</si>
  <si>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</si>
  <si>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</si>
  <si>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</si>
  <si>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</si>
  <si>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</si>
  <si>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</si>
  <si>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</si>
  <si>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</si>
  <si>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</si>
  <si>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</si>
  <si>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</si>
  <si>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</si>
  <si>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</si>
  <si>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</si>
  <si>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</si>
  <si>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</si>
  <si>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</si>
  <si>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</si>
  <si>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</si>
  <si>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</si>
  <si>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</si>
  <si>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</si>
  <si>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</si>
  <si>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</si>
  <si>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</si>
  <si>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</si>
  <si>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</si>
  <si>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</si>
  <si>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</si>
  <si>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</si>
  <si>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</si>
  <si>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</si>
  <si>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</si>
  <si>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</si>
  <si>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</si>
  <si>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</si>
  <si>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</si>
  <si>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</si>
  <si>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</si>
  <si>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</si>
  <si>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</si>
  <si>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</si>
  <si>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</si>
  <si>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</si>
  <si>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</si>
  <si>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</si>
  <si>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</si>
  <si>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</si>
  <si>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</si>
  <si>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</si>
  <si>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</si>
  <si>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</si>
  <si>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</si>
  <si>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</si>
  <si>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</si>
  <si>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</si>
  <si>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</si>
  <si>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</si>
  <si>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</si>
  <si>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</si>
  <si>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</si>
  <si>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</si>
  <si>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</si>
  <si>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</si>
  <si>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</si>
  <si>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</si>
  <si>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</si>
  <si>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</si>
  <si>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</si>
  <si>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</si>
  <si>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</si>
  <si>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</si>
  <si>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</si>
  <si>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</si>
  <si>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</si>
  <si>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</si>
  <si>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</si>
  <si>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</si>
  <si>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</si>
  <si>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</si>
  <si>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</si>
  <si>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</si>
  <si>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</si>
  <si>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</si>
  <si>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</si>
  <si>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</si>
  <si>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</si>
  <si>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</si>
  <si>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</si>
  <si>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</si>
  <si>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</si>
  <si>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</si>
  <si>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</si>
  <si>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</si>
  <si>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</si>
  <si>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</si>
  <si>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</si>
  <si>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</si>
  <si>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</si>
  <si>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</si>
  <si>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</si>
  <si>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</si>
  <si>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</si>
  <si>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</si>
  <si>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</si>
  <si>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</si>
  <si>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</si>
  <si>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</si>
  <si>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</si>
  <si>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</si>
  <si>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</si>
  <si>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</si>
  <si>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</si>
  <si>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</si>
  <si>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</si>
  <si>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</si>
  <si>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</si>
  <si>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</si>
  <si>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</si>
  <si>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</si>
  <si>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</si>
  <si>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</si>
  <si>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</si>
  <si>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</si>
  <si>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</si>
  <si>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</si>
  <si>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</si>
  <si>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</si>
  <si>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</si>
  <si>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</si>
  <si>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</si>
  <si>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</si>
  <si>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</si>
  <si>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</si>
  <si>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</si>
  <si>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</si>
  <si>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</si>
  <si>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</si>
  <si>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</si>
  <si>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</si>
  <si>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</si>
  <si>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</si>
  <si>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</si>
  <si>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</si>
  <si>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</si>
  <si>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</si>
  <si>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</si>
  <si>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</si>
  <si>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</si>
  <si>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</si>
  <si>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</si>
  <si>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</si>
  <si>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</si>
  <si>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</si>
  <si>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</si>
  <si>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</si>
  <si>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</si>
  <si>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</si>
  <si>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</si>
  <si>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</si>
  <si>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</si>
  <si>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</si>
  <si>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</si>
  <si>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</si>
  <si>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</si>
  <si>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</si>
  <si>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</si>
  <si>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</si>
  <si>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</si>
  <si>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</si>
  <si>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</si>
  <si>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</si>
  <si>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</si>
  <si>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</si>
  <si>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</si>
  <si>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</si>
  <si>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</si>
  <si>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</si>
  <si>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</si>
  <si>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</si>
  <si>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</si>
  <si>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</si>
  <si>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</si>
  <si>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</si>
  <si>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</si>
  <si>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</si>
  <si>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</si>
  <si>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</si>
  <si>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</si>
  <si>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</si>
  <si>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</si>
  <si>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</si>
  <si>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</si>
  <si>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</si>
  <si>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</si>
  <si>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</si>
  <si>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</si>
  <si>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</si>
  <si>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</si>
  <si>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</si>
  <si>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</si>
  <si>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</si>
  <si>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</si>
  <si>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</si>
  <si>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</si>
  <si>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</si>
  <si>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</si>
  <si>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</si>
  <si>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</si>
  <si>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</si>
  <si>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</si>
  <si>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</si>
  <si>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</si>
  <si>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</si>
  <si>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</si>
  <si>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</si>
  <si>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</si>
  <si>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</si>
  <si>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</si>
  <si>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</si>
  <si>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</si>
  <si>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</si>
  <si>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</si>
  <si>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</si>
  <si>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</si>
  <si>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</si>
  <si>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</si>
  <si>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</si>
  <si>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</si>
  <si>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</si>
  <si>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</si>
  <si>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</si>
  <si>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</si>
  <si>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</si>
  <si>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</si>
  <si>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</si>
  <si>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</si>
  <si>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</si>
  <si>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</si>
  <si>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</si>
  <si>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</si>
  <si>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</si>
  <si>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</si>
  <si>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</si>
  <si>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</si>
  <si>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</si>
  <si>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</si>
  <si>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</si>
  <si>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</si>
  <si>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</si>
  <si>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</si>
  <si>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</si>
  <si>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</si>
  <si>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</si>
  <si>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</si>
  <si>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</si>
  <si>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</si>
  <si>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</si>
  <si>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</si>
  <si>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</si>
  <si>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</si>
  <si>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</si>
  <si>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</si>
  <si>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</si>
  <si>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</si>
  <si>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</si>
  <si>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</si>
  <si>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</si>
  <si>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</si>
  <si>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</si>
  <si>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</si>
  <si>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</si>
  <si>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</si>
  <si>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</si>
  <si>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</si>
  <si>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</si>
  <si>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</si>
  <si>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</si>
  <si>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</si>
  <si>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</si>
  <si>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</si>
  <si>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</si>
  <si>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</si>
  <si>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</si>
  <si>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</si>
  <si>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</si>
  <si>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</si>
  <si>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</si>
  <si>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</si>
  <si>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</si>
  <si>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</si>
  <si>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</si>
  <si>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</si>
  <si>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</si>
  <si>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</si>
  <si>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</si>
  <si>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</si>
  <si>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</si>
  <si>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</si>
  <si>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</si>
  <si>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</si>
  <si>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</si>
  <si>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</si>
  <si>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</si>
  <si>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</si>
  <si>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</si>
  <si>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</si>
  <si>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</si>
  <si>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</si>
  <si>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</si>
  <si>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</si>
  <si>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</si>
  <si>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</si>
  <si>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</si>
  <si>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</si>
  <si>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</si>
  <si>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</si>
  <si>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</si>
  <si>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</si>
  <si>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</si>
  <si>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</si>
  <si>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</si>
  <si>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</si>
  <si>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</si>
  <si>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</si>
  <si>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</si>
  <si>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</si>
  <si>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</si>
  <si>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</si>
  <si>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</si>
  <si>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</si>
  <si>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</si>
  <si>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</si>
  <si>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</si>
  <si>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</si>
  <si>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</si>
  <si>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</si>
  <si>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</si>
  <si>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</si>
  <si>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</si>
  <si>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</si>
  <si>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</si>
  <si>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</si>
  <si>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</si>
  <si>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</si>
  <si>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</si>
  <si>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</si>
  <si>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</si>
  <si>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</si>
  <si>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</si>
  <si>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</si>
  <si>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</si>
  <si>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</si>
  <si>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</si>
  <si>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</si>
  <si>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</si>
  <si>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</si>
  <si>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</si>
  <si>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</si>
  <si>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</si>
  <si>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</si>
  <si>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</si>
  <si>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</si>
  <si>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</si>
  <si>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</si>
  <si>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</si>
  <si>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</si>
  <si>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</si>
  <si>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</si>
  <si>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</si>
  <si>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</si>
  <si>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</si>
  <si>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</si>
  <si>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</si>
  <si>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</si>
  <si>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</si>
  <si>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</si>
  <si>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</si>
  <si>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</si>
  <si>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</si>
  <si>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</si>
  <si>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</si>
  <si>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</si>
  <si>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</si>
  <si>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</si>
  <si>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</si>
  <si>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</si>
  <si>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</si>
  <si>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</si>
  <si>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</si>
  <si>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</si>
  <si>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</si>
  <si>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</si>
  <si>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</si>
  <si>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</si>
  <si>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</si>
  <si>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</si>
  <si>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</si>
  <si>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</si>
  <si>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</si>
  <si>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</si>
  <si>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</si>
  <si>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</si>
  <si>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</si>
  <si>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</si>
  <si>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</si>
  <si>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</si>
  <si>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</si>
  <si>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</si>
  <si>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</si>
  <si>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</si>
  <si>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</si>
  <si>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</si>
  <si>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</si>
  <si>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</si>
  <si>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</si>
  <si>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</si>
  <si>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</si>
  <si>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</si>
  <si>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</si>
  <si>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</si>
  <si>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</si>
  <si>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</si>
  <si>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</si>
  <si>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</si>
  <si>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</si>
  <si>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</si>
  <si>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</si>
  <si>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</si>
  <si>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</si>
  <si>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</si>
  <si>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</si>
  <si>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</si>
  <si>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</si>
  <si>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</si>
  <si>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</si>
  <si>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</si>
  <si>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</si>
  <si>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</si>
  <si>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</si>
  <si>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</si>
  <si>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</si>
  <si>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</si>
  <si>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</si>
  <si>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</si>
  <si>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</si>
  <si>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</si>
  <si>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</si>
  <si>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</si>
  <si>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</si>
  <si>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</si>
  <si>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</si>
  <si>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</si>
  <si>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</si>
  <si>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</si>
  <si>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</si>
  <si>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</si>
  <si>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</si>
  <si>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</si>
  <si>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</si>
  <si>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</si>
  <si>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</si>
  <si>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</si>
  <si>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</si>
  <si>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</si>
  <si>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</si>
  <si>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</si>
  <si>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</si>
  <si>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</si>
  <si>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</si>
  <si>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</si>
  <si>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</si>
  <si>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</si>
  <si>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</si>
  <si>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</si>
  <si>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</si>
  <si>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</si>
  <si>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</si>
  <si>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</si>
  <si>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</si>
  <si>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</si>
  <si>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</si>
  <si>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</si>
  <si>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</si>
  <si>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</si>
  <si>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</si>
  <si>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</si>
  <si>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</si>
  <si>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</si>
  <si>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</si>
  <si>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</si>
  <si>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</si>
  <si>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</si>
  <si>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</si>
  <si>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</si>
  <si>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</si>
  <si>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</si>
  <si>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</si>
  <si>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</si>
  <si>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</si>
  <si>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</si>
  <si>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</si>
  <si>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</si>
  <si>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</si>
  <si>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</si>
  <si>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</si>
  <si>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</si>
  <si>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</si>
  <si>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</si>
  <si>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</si>
  <si>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</si>
  <si>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</si>
  <si>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</si>
  <si>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</si>
  <si>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</si>
  <si>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</si>
  <si>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</si>
  <si>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</si>
  <si>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</si>
  <si>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</si>
  <si>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</si>
  <si>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</si>
  <si>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</si>
  <si>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</si>
  <si>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</si>
  <si>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</si>
  <si>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</si>
  <si>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</si>
  <si>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</si>
  <si>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</si>
  <si>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</si>
  <si>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</si>
  <si>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</si>
  <si>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</si>
  <si>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</si>
  <si>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</si>
  <si>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</si>
  <si>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</si>
  <si>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</si>
  <si>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</si>
  <si>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</si>
  <si>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</si>
  <si>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</si>
  <si>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</si>
  <si>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</si>
  <si>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</si>
  <si>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</si>
  <si>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</si>
  <si>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</si>
  <si>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</si>
  <si>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</si>
  <si>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</si>
  <si>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</si>
  <si>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</si>
  <si>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</si>
  <si>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</si>
  <si>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</si>
  <si>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</si>
  <si>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</si>
  <si>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</si>
  <si>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</si>
  <si>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</si>
  <si>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</si>
  <si>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</si>
  <si>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</si>
  <si>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</si>
  <si>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</si>
  <si>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</si>
  <si>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</si>
  <si>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</si>
  <si>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</si>
  <si>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</si>
  <si>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</si>
  <si>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</si>
  <si>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</si>
  <si>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</si>
  <si>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</si>
  <si>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</si>
  <si>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</si>
  <si>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</si>
  <si>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</si>
  <si>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</si>
  <si>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</si>
  <si>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</si>
  <si>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</si>
  <si>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</si>
  <si>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</si>
  <si>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</si>
  <si>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</si>
  <si>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</si>
  <si>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</si>
  <si>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</si>
  <si>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</si>
  <si>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</si>
  <si>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</si>
  <si>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</si>
  <si>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</si>
  <si>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</si>
  <si>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</si>
  <si>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</si>
  <si>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</si>
  <si>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</si>
  <si>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</si>
  <si>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</si>
  <si>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</si>
  <si>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</si>
  <si>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</si>
  <si>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</si>
  <si>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</si>
  <si>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</si>
  <si>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</si>
  <si>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</si>
  <si>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</si>
  <si>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</si>
  <si>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</si>
  <si>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</si>
  <si>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</si>
  <si>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</si>
  <si>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</si>
  <si>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</si>
  <si>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</si>
  <si>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</si>
  <si>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</si>
  <si>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</si>
  <si>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</si>
  <si>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</si>
  <si>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</si>
  <si>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</si>
  <si>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</si>
  <si>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</si>
  <si>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</si>
  <si>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</si>
  <si>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</si>
  <si>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</si>
  <si>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</si>
  <si>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</si>
  <si>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</si>
  <si>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</si>
  <si>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</si>
  <si>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</si>
  <si>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</si>
  <si>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</si>
  <si>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</si>
  <si>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</si>
  <si>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</si>
  <si>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</si>
  <si>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</si>
  <si>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</si>
  <si>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</si>
  <si>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</si>
  <si>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</si>
  <si>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</si>
  <si>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</si>
  <si>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</si>
  <si>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</si>
  <si>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</si>
  <si>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</si>
  <si>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</si>
  <si>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</si>
  <si>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</si>
  <si>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</si>
  <si>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</si>
  <si>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</si>
  <si>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</si>
  <si>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</si>
  <si>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</si>
  <si>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</si>
  <si>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</si>
  <si>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</si>
  <si>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</si>
  <si>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</si>
  <si>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</si>
  <si>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</si>
  <si>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</si>
  <si>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</si>
  <si>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</si>
  <si>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</si>
  <si>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</si>
  <si>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</si>
  <si>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</si>
  <si>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</si>
  <si>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</si>
  <si>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</si>
  <si>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</si>
  <si>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</si>
  <si>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</si>
  <si>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</si>
  <si>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</si>
  <si>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</si>
  <si>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</si>
  <si>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</si>
  <si>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</si>
  <si>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</si>
  <si>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</si>
  <si>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</si>
  <si>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</si>
  <si>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</si>
  <si>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</si>
  <si>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</si>
  <si>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</si>
  <si>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</si>
  <si>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</si>
  <si>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</si>
  <si>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</si>
  <si>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</si>
  <si>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</si>
  <si>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</si>
  <si>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</si>
  <si>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</si>
  <si>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</si>
  <si>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</si>
  <si>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</si>
  <si>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</si>
  <si>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</si>
  <si>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</si>
  <si>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</si>
  <si>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</si>
  <si>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</si>
  <si>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</si>
  <si>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</si>
  <si>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</si>
  <si>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</si>
  <si>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</si>
  <si>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</si>
  <si>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</si>
  <si>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</si>
  <si>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</si>
  <si>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</si>
  <si>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</si>
  <si>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</si>
  <si>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</si>
  <si>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</si>
  <si>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</si>
  <si>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</si>
  <si>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</si>
  <si>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</si>
  <si>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</si>
  <si>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</si>
  <si>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</si>
  <si>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</si>
  <si>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</si>
  <si>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</si>
  <si>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</si>
  <si>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</si>
  <si>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</si>
  <si>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</si>
  <si>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</si>
  <si>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</si>
  <si>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</si>
  <si>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</si>
  <si>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</si>
  <si>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</si>
  <si>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</si>
  <si>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</si>
  <si>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</si>
  <si>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</si>
  <si>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</si>
  <si>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</si>
  <si>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</si>
  <si>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</si>
  <si>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</si>
  <si>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</si>
  <si>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</si>
  <si>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</si>
  <si>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</si>
  <si>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</si>
  <si>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</si>
  <si>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</si>
  <si>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</si>
  <si>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</si>
  <si>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</si>
  <si>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</si>
  <si>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</si>
  <si>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</si>
  <si>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</si>
  <si>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</si>
  <si>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</si>
  <si>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</si>
  <si>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</si>
  <si>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</si>
  <si>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</si>
  <si>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</si>
  <si>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</si>
  <si>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</si>
  <si>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</si>
  <si>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</si>
  <si>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</si>
  <si>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</si>
  <si>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</si>
  <si>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</si>
  <si>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</si>
  <si>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</si>
  <si>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</si>
  <si>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</si>
  <si>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</si>
  <si>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</si>
  <si>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</si>
  <si>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</si>
  <si>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</si>
  <si>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</si>
  <si>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</si>
  <si>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</si>
  <si>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</si>
  <si>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</si>
  <si>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</si>
  <si>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</si>
  <si>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</si>
  <si>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</si>
  <si>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</si>
  <si>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</si>
  <si>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</si>
  <si>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</si>
  <si>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</si>
  <si>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</si>
  <si>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</si>
  <si>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</si>
  <si>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</si>
  <si>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</si>
  <si>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</si>
  <si>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</si>
  <si>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</si>
  <si>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</si>
  <si>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</si>
  <si>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</si>
  <si>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</si>
  <si>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</si>
  <si>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</si>
  <si>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</si>
  <si>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</si>
  <si>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</si>
  <si>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</si>
  <si>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</si>
  <si>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</si>
  <si>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</si>
  <si>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</si>
  <si>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</si>
  <si>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</si>
  <si>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</si>
  <si>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</si>
  <si>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</si>
  <si>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</si>
  <si>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</si>
  <si>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</si>
  <si>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</si>
  <si>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</si>
  <si>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</si>
  <si>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</si>
  <si>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</si>
  <si>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</si>
  <si>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</si>
  <si>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</si>
  <si>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</si>
  <si>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</si>
  <si>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</si>
  <si>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</si>
  <si>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</si>
  <si>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</si>
  <si>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</si>
  <si>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</si>
  <si>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</si>
  <si>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</si>
  <si>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</si>
  <si>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</si>
  <si>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</si>
  <si>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</si>
  <si>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</si>
  <si>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</si>
  <si>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</si>
  <si>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</si>
  <si>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</si>
  <si>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</si>
  <si>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</si>
  <si>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</si>
  <si>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</si>
  <si>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</si>
  <si>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</si>
  <si>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</si>
  <si>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</si>
  <si>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</si>
  <si>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</si>
  <si>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</si>
  <si>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</si>
  <si>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</si>
  <si>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</si>
  <si>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</si>
  <si>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</si>
  <si>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</si>
  <si>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</si>
  <si>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</si>
  <si>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</si>
  <si>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</si>
  <si>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</si>
  <si>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</si>
  <si>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</si>
  <si>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</si>
  <si>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</si>
  <si>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</si>
  <si>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</si>
  <si>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</si>
  <si>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</si>
  <si>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</si>
  <si>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</si>
  <si>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</si>
  <si>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</si>
  <si>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</si>
  <si>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</si>
  <si>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</si>
  <si>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</si>
  <si>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</si>
  <si>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</si>
  <si>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</si>
  <si>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</si>
  <si>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</si>
  <si>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</si>
  <si>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</si>
  <si>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</si>
  <si>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</si>
  <si>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</si>
  <si>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</si>
  <si>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</si>
  <si>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</si>
  <si>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</si>
  <si>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</si>
  <si>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</si>
  <si>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</si>
  <si>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</si>
  <si>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</si>
  <si>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</si>
  <si>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</si>
  <si>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</si>
  <si>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</si>
  <si>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</si>
  <si>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</si>
  <si>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</si>
  <si>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</si>
  <si>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</si>
  <si>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</si>
  <si>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</si>
  <si>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</si>
  <si>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</si>
  <si>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</si>
  <si>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</si>
  <si>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</si>
  <si>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</si>
  <si>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</si>
  <si>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</si>
  <si>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</si>
  <si>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</si>
  <si>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</si>
  <si>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</si>
  <si>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</si>
  <si>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</si>
  <si>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</si>
  <si>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</si>
  <si>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</si>
  <si>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</si>
  <si>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</si>
  <si>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</si>
  <si>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</si>
  <si>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</si>
  <si>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</si>
  <si>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</si>
  <si>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</si>
  <si>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</si>
  <si>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</si>
  <si>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</si>
  <si>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</si>
  <si>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</si>
  <si>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</si>
  <si>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</si>
  <si>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</si>
  <si>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</si>
  <si>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</si>
  <si>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</si>
  <si>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</si>
  <si>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</si>
  <si>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</si>
  <si>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</si>
  <si>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</si>
  <si>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</si>
  <si>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</si>
  <si>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</si>
  <si>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</si>
  <si>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</si>
  <si>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</si>
  <si>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</si>
  <si>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</si>
  <si>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</si>
  <si>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</si>
  <si>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</si>
  <si>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</si>
  <si>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</si>
  <si>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</si>
  <si>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</si>
  <si>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</si>
  <si>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</si>
  <si>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</si>
  <si>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</si>
  <si>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</si>
  <si>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</si>
  <si>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</si>
  <si>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</si>
  <si>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</si>
  <si>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</si>
  <si>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</si>
  <si>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</si>
  <si>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</si>
  <si>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</si>
  <si>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</si>
  <si>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</si>
  <si>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</si>
  <si>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</si>
  <si>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</si>
  <si>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</si>
  <si>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</si>
  <si>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</si>
  <si>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</si>
  <si>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</si>
  <si>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</si>
  <si>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</si>
  <si>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</si>
  <si>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</si>
  <si>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</si>
  <si>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</si>
  <si>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</si>
  <si>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</si>
  <si>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</si>
  <si>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</si>
  <si>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</si>
  <si>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</si>
  <si>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</si>
  <si>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</si>
  <si>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</si>
  <si>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</si>
  <si>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</si>
  <si>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</si>
  <si>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</si>
  <si>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</si>
  <si>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</si>
  <si>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</si>
  <si>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</si>
  <si>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</si>
  <si>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</si>
  <si>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</si>
  <si>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</si>
  <si>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</si>
  <si>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</si>
  <si>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</si>
  <si>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</si>
  <si>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</si>
  <si>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</si>
  <si>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</si>
  <si>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</si>
  <si>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</si>
  <si>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</si>
  <si>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</si>
  <si>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</si>
  <si>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</si>
  <si>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</si>
  <si>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</si>
  <si>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</si>
  <si>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</si>
  <si>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</si>
  <si>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</si>
  <si>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</si>
  <si>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</si>
  <si>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</si>
  <si>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</si>
  <si>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</si>
  <si>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</si>
  <si>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</si>
  <si>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</si>
  <si>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</si>
  <si>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</si>
  <si>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</si>
  <si>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</si>
  <si>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</si>
  <si>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</si>
  <si>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</si>
  <si>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</si>
  <si>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</si>
  <si>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</si>
  <si>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</si>
  <si>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</si>
  <si>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</si>
  <si>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</si>
  <si>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</si>
  <si>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</si>
  <si>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</si>
  <si>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</si>
  <si>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</si>
  <si>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</si>
  <si>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</si>
  <si>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</si>
  <si>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</si>
  <si>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</si>
  <si>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</si>
  <si>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</si>
  <si>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</si>
  <si>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</si>
  <si>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</si>
  <si>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</si>
  <si>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</si>
  <si>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</si>
  <si>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</si>
  <si>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</si>
  <si>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</si>
  <si>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</si>
  <si>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</si>
  <si>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</si>
  <si>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</si>
  <si>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</si>
  <si>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</si>
  <si>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</si>
  <si>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</si>
  <si>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</si>
  <si>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</si>
  <si>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</si>
  <si>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</si>
  <si>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</si>
  <si>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</si>
  <si>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</si>
  <si>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</si>
  <si>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</si>
  <si>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</si>
  <si>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</si>
  <si>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</si>
  <si>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</si>
  <si>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</si>
  <si>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</si>
  <si>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</si>
  <si>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</si>
  <si>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</si>
  <si>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</si>
  <si>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</si>
  <si>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</si>
  <si>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</si>
  <si>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</si>
  <si>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</si>
  <si>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</si>
  <si>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</si>
  <si>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</si>
  <si>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</si>
  <si>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</si>
  <si>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</si>
  <si>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</si>
  <si>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</si>
  <si>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</si>
  <si>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</si>
  <si>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</si>
  <si>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</si>
  <si>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</si>
  <si>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</si>
  <si>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</si>
  <si>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</si>
  <si>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</si>
  <si>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</si>
  <si>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</si>
  <si>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</si>
  <si>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</si>
  <si>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</si>
  <si>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</si>
  <si>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</si>
  <si>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</si>
  <si>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</si>
  <si>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</si>
  <si>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</si>
  <si>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</si>
  <si>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</si>
  <si>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</si>
  <si>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</si>
  <si>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</si>
  <si>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</si>
  <si>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</si>
  <si>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</si>
  <si>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</si>
  <si>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</si>
  <si>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</si>
  <si>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</si>
  <si>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</si>
  <si>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</si>
  <si>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</si>
  <si>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</si>
  <si>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</si>
  <si>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</si>
  <si>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</si>
  <si>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</si>
  <si>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</si>
  <si>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</si>
  <si>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</si>
  <si>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</si>
  <si>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</si>
  <si>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</si>
  <si>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</si>
  <si>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</si>
  <si>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</si>
  <si>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</si>
  <si>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</si>
  <si>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</si>
  <si>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</si>
  <si>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</si>
  <si>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</si>
  <si>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</si>
  <si>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</si>
  <si>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</si>
  <si>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</si>
  <si>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</si>
  <si>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</si>
  <si>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</si>
  <si>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</si>
  <si>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</si>
  <si>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</si>
  <si>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</si>
  <si>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</si>
  <si>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</si>
  <si>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</si>
  <si>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</si>
  <si>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</si>
  <si>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</si>
  <si>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</si>
  <si>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</si>
  <si>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</si>
  <si>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</si>
  <si>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</si>
  <si>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</si>
  <si>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</si>
  <si>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</si>
  <si>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</si>
  <si>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</si>
  <si>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</si>
  <si>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</si>
  <si>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</si>
  <si>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</si>
  <si>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</si>
  <si>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</si>
  <si>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</si>
  <si>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</si>
  <si>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</si>
  <si>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</si>
  <si>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</si>
  <si>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</si>
  <si>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</si>
  <si>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</si>
  <si>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</si>
  <si>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</si>
  <si>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</si>
  <si>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</si>
  <si>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</si>
  <si>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</si>
  <si>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</si>
  <si>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</si>
  <si>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</si>
  <si>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</si>
  <si>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</si>
  <si>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</si>
  <si>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</si>
  <si>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</si>
  <si>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</si>
  <si>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</si>
  <si>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</si>
  <si>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</si>
  <si>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</si>
  <si>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</si>
  <si>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</si>
  <si>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</si>
  <si>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</si>
  <si>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</si>
  <si>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</si>
  <si>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</si>
  <si>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</si>
  <si>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</si>
  <si>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</si>
  <si>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</si>
  <si>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</si>
  <si>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</si>
  <si>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</si>
  <si>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</si>
  <si>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</si>
  <si>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</si>
  <si>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</si>
  <si>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</si>
  <si>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</si>
  <si>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</si>
  <si>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</si>
  <si>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</si>
  <si>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</si>
  <si>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</si>
  <si>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</si>
  <si>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</si>
  <si>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</si>
  <si>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</si>
  <si>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</si>
  <si>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</si>
  <si>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</si>
  <si>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</si>
  <si>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</si>
  <si>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</si>
  <si>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</si>
  <si>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</si>
  <si>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</si>
  <si>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</si>
  <si>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</si>
  <si>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</si>
  <si>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</si>
  <si>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</si>
  <si>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</si>
  <si>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</si>
  <si>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</si>
  <si>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</si>
  <si>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</si>
  <si>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</si>
  <si>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</si>
  <si>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</si>
  <si>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</si>
  <si>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</si>
  <si>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</si>
  <si>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</si>
  <si>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</si>
  <si>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</si>
  <si>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</si>
  <si>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</si>
  <si>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</si>
  <si>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</si>
  <si>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</si>
  <si>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</si>
  <si>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</si>
  <si>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</si>
  <si>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</si>
  <si>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</si>
  <si>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</si>
  <si>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</si>
  <si>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</si>
  <si>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</si>
  <si>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</si>
  <si>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</si>
  <si>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</si>
  <si>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</si>
  <si>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</si>
  <si>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</si>
  <si>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</si>
  <si>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</si>
  <si>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</si>
  <si>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</si>
  <si>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</si>
  <si>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</si>
  <si>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</si>
  <si>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</si>
  <si>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</si>
  <si>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</si>
  <si>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</si>
  <si>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</si>
  <si>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</si>
  <si>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</si>
  <si>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</si>
  <si>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</si>
  <si>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</si>
  <si>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</si>
  <si>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</si>
  <si>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</si>
  <si>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</si>
  <si>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</si>
  <si>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</si>
  <si>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</si>
  <si>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</si>
  <si>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</si>
  <si>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</si>
  <si>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</si>
  <si>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</si>
  <si>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</si>
  <si>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</si>
  <si>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</si>
  <si>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</si>
  <si>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</si>
  <si>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</si>
  <si>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</si>
  <si>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</si>
  <si>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</si>
  <si>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</si>
  <si>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</si>
  <si>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</si>
  <si>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</si>
  <si>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</si>
  <si>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</si>
  <si>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</si>
  <si>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</si>
  <si>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</si>
  <si>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</si>
  <si>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</si>
  <si>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</si>
  <si>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</si>
  <si>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</si>
  <si>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</si>
  <si>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</si>
  <si>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</si>
  <si>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</si>
  <si>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</si>
  <si>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</si>
  <si>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</si>
  <si>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</si>
  <si>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</si>
  <si>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</si>
  <si>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</si>
  <si>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</si>
  <si>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</si>
  <si>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</si>
  <si>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</si>
  <si>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</si>
  <si>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</si>
  <si>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</si>
  <si>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</si>
  <si>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</si>
  <si>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</si>
  <si>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</si>
  <si>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</si>
  <si>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</si>
  <si>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</si>
  <si>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</si>
  <si>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</si>
  <si>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</si>
  <si>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</si>
  <si>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</si>
  <si>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</si>
  <si>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</si>
  <si>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</si>
  <si>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</si>
  <si>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</si>
  <si>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</si>
  <si>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</si>
  <si>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</si>
  <si>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</si>
  <si>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</si>
  <si>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</si>
  <si>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</si>
  <si>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</si>
  <si>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</si>
  <si>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</si>
  <si>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</si>
  <si>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</si>
  <si>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</si>
  <si>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</si>
  <si>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</si>
  <si>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</si>
  <si>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</si>
  <si>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</si>
  <si>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</si>
  <si>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</si>
  <si>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</si>
  <si>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</si>
  <si>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</si>
  <si>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</si>
  <si>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</si>
  <si>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</si>
  <si>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</si>
  <si>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</si>
  <si>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</si>
  <si>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</si>
  <si>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</si>
  <si>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</si>
  <si>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</si>
  <si>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</si>
  <si>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</si>
  <si>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</si>
  <si>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</si>
  <si>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</si>
  <si>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</si>
  <si>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</si>
  <si>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</si>
  <si>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</si>
  <si>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</si>
  <si>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</si>
  <si>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</si>
  <si>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</si>
  <si>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</si>
  <si>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</si>
  <si>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</si>
  <si>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</si>
  <si>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</si>
  <si>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</si>
  <si>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</si>
  <si>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</si>
  <si>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</si>
  <si>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</si>
  <si>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</si>
  <si>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</si>
  <si>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</si>
  <si>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</si>
  <si>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</si>
  <si>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</si>
  <si>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</si>
  <si>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</si>
  <si>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</si>
  <si>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</si>
  <si>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</si>
  <si>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</si>
  <si>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</si>
  <si>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</si>
  <si>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</si>
  <si>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</si>
  <si>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</si>
  <si>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</si>
  <si>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</si>
  <si>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</si>
  <si>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</si>
  <si>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</si>
  <si>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</si>
  <si>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</si>
  <si>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</si>
  <si>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</si>
  <si>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</si>
  <si>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</si>
  <si>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</si>
  <si>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</si>
  <si>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</si>
  <si>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</si>
  <si>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</si>
  <si>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</si>
  <si>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</si>
  <si>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</si>
  <si>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</si>
  <si>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</si>
  <si>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</si>
  <si>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</si>
  <si>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</si>
  <si>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</si>
  <si>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</si>
  <si>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</si>
  <si>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</si>
  <si>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</si>
  <si>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</si>
  <si>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</si>
  <si>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</si>
  <si>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</si>
  <si>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</si>
  <si>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</si>
  <si>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</si>
  <si>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</si>
  <si>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</si>
  <si>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</si>
  <si>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</si>
  <si>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</si>
  <si>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</si>
  <si>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</si>
  <si>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</si>
  <si>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</si>
  <si>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</si>
  <si>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</si>
  <si>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</si>
  <si>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</si>
  <si>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</si>
  <si>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</si>
  <si>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</si>
  <si>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</si>
  <si>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</si>
  <si>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</si>
  <si>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</si>
  <si>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</si>
  <si>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</si>
  <si>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</si>
  <si>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</si>
  <si>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</si>
  <si>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</si>
  <si>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</si>
  <si>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</si>
  <si>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</si>
  <si>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</si>
  <si>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</si>
  <si>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</si>
  <si>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</si>
  <si>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</si>
  <si>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</si>
  <si>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</si>
  <si>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</si>
  <si>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</si>
  <si>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</si>
  <si>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</si>
  <si>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</si>
  <si>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</si>
  <si>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</si>
  <si>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</si>
  <si>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</si>
  <si>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</si>
  <si>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</si>
  <si>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</si>
  <si>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</si>
  <si>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</si>
  <si>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</si>
  <si>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</si>
  <si>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</si>
  <si>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</si>
  <si>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</si>
  <si>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</si>
  <si>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</si>
  <si>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</si>
  <si>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</si>
  <si>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</si>
  <si>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</si>
  <si>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</si>
  <si>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</si>
  <si>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</si>
  <si>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</si>
  <si>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</si>
  <si>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</si>
  <si>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</si>
  <si>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</si>
  <si>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</si>
  <si>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</si>
  <si>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</si>
  <si>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</si>
  <si>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</si>
  <si>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</si>
  <si>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</si>
  <si>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</si>
  <si>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</si>
  <si>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</si>
  <si>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</si>
  <si>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</si>
  <si>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</si>
  <si>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</si>
  <si>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</si>
  <si>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</si>
  <si>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</si>
  <si>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</si>
  <si>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</si>
  <si>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</si>
  <si>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</si>
  <si>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</si>
  <si>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</si>
  <si>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</si>
  <si>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</si>
  <si>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</si>
  <si>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</si>
  <si>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</si>
  <si>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</si>
  <si>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</si>
  <si>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</si>
  <si>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</si>
  <si>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</si>
  <si>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</si>
  <si>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</si>
  <si>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</si>
  <si>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</si>
  <si>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</si>
  <si>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</si>
  <si>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</si>
  <si>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</si>
  <si>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</si>
  <si>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</si>
  <si>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</si>
  <si>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</si>
  <si>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</si>
  <si>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</si>
  <si>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</si>
  <si>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</si>
  <si>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</si>
  <si>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</si>
  <si>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</si>
  <si>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</si>
  <si>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</si>
  <si>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</si>
  <si>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</si>
  <si>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</si>
  <si>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</si>
  <si>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</si>
  <si>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</si>
  <si>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</si>
  <si>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</si>
  <si>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</si>
  <si>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</si>
  <si>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</si>
  <si>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</si>
  <si>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</si>
  <si>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</si>
  <si>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</si>
  <si>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</si>
  <si>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</si>
  <si>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</si>
  <si>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</si>
  <si>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</si>
  <si>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</si>
  <si>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</si>
  <si>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</si>
  <si>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</si>
  <si>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</si>
  <si>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</si>
  <si>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</si>
  <si>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</si>
  <si>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</si>
  <si>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</si>
  <si>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</si>
  <si>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</si>
  <si>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</si>
  <si>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</si>
  <si>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</si>
  <si>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</si>
  <si>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</si>
  <si>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</si>
  <si>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</si>
  <si>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</si>
  <si>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</si>
  <si>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</si>
  <si>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</si>
  <si>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</si>
  <si>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</si>
  <si>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</si>
  <si>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</si>
  <si>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</si>
  <si>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</si>
  <si>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</si>
  <si>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</si>
  <si>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</si>
  <si>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</si>
  <si>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</si>
  <si>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</si>
  <si>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</si>
  <si>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</si>
  <si>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</si>
  <si>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</si>
  <si>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</si>
  <si>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</si>
  <si>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</si>
  <si>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</si>
  <si>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</si>
  <si>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</si>
  <si>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</si>
  <si>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</si>
  <si>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</si>
  <si>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</si>
  <si>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</si>
  <si>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</si>
  <si>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</si>
  <si>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</si>
  <si>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</si>
  <si>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</si>
  <si>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</si>
  <si>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</si>
  <si>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</si>
  <si>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</si>
  <si>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</si>
  <si>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</si>
  <si>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</si>
  <si>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</si>
  <si>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</si>
  <si>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</si>
  <si>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</si>
  <si>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</si>
  <si>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</si>
  <si>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</si>
  <si>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</si>
  <si>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</si>
  <si>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</si>
  <si>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</si>
  <si>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</si>
  <si>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</si>
  <si>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</si>
  <si>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</si>
  <si>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</si>
  <si>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</si>
  <si>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</si>
  <si>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</si>
  <si>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</si>
  <si>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</si>
  <si>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</si>
  <si>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</si>
  <si>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</si>
  <si>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</si>
  <si>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</si>
  <si>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</si>
  <si>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</si>
  <si>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</si>
  <si>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</si>
  <si>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</si>
  <si>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</si>
  <si>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</si>
  <si>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</si>
  <si>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</si>
  <si>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</si>
  <si>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</si>
  <si>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</si>
  <si>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</si>
  <si>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</si>
  <si>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</si>
  <si>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</si>
  <si>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</si>
  <si>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</si>
  <si>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</si>
  <si>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</si>
  <si>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</si>
  <si>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</si>
  <si>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</si>
  <si>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</si>
  <si>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</si>
  <si>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</si>
  <si>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</si>
  <si>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</si>
  <si>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</si>
  <si>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</si>
  <si>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</si>
  <si>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</si>
  <si>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</si>
  <si>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</si>
  <si>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</si>
  <si>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</si>
  <si>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</si>
  <si>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</si>
  <si>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</si>
  <si>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</si>
  <si>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</si>
  <si>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</si>
  <si>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</si>
  <si>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</si>
  <si>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</si>
  <si>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</si>
  <si>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</si>
  <si>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</si>
  <si>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</si>
  <si>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</si>
  <si>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</si>
  <si>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</si>
  <si>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</si>
  <si>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</si>
  <si>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</si>
  <si>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</si>
  <si>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</si>
  <si>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</si>
  <si>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</si>
  <si>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</si>
  <si>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</si>
  <si>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</si>
  <si>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</si>
  <si>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</si>
  <si>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</si>
  <si>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</si>
  <si>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</si>
  <si>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</si>
  <si>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</si>
  <si>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</si>
  <si>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</si>
  <si>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</si>
  <si>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</si>
  <si>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</si>
  <si>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</si>
  <si>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</si>
  <si>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</si>
  <si>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</si>
  <si>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</si>
  <si>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</si>
  <si>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</si>
  <si>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</si>
  <si>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</si>
  <si>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</si>
  <si>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</si>
  <si>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</si>
  <si>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</si>
  <si>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</si>
  <si>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</si>
  <si>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</si>
  <si>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</si>
  <si>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</si>
  <si>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</si>
  <si>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</si>
  <si>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</si>
  <si>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</si>
  <si>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</si>
  <si>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</si>
  <si>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</si>
  <si>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</si>
  <si>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</si>
  <si>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</si>
  <si>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</si>
  <si>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</si>
  <si>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</si>
  <si>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</si>
  <si>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</si>
  <si>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</si>
  <si>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</si>
  <si>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</si>
  <si>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</si>
  <si>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</si>
  <si>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</si>
  <si>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</si>
  <si>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</si>
  <si>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</si>
  <si>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</si>
  <si>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</si>
  <si>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</si>
  <si>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</si>
  <si>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</si>
  <si>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</si>
  <si>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</si>
  <si>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</si>
  <si>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</si>
  <si>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</si>
  <si>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</si>
  <si>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</si>
  <si>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</si>
  <si>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</si>
  <si>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</si>
  <si>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</si>
  <si>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</si>
  <si>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</si>
  <si>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</si>
  <si>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</si>
  <si>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</si>
  <si>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</si>
  <si>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</si>
  <si>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</si>
  <si>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</si>
  <si>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</si>
  <si>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</si>
  <si>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</si>
  <si>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</si>
  <si>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</si>
  <si>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</si>
  <si>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</si>
  <si>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</si>
  <si>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</si>
  <si>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</si>
  <si>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</si>
  <si>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</si>
  <si>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</si>
  <si>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</si>
  <si>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</si>
  <si>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</si>
  <si>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</si>
  <si>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</si>
  <si>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</si>
  <si>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</si>
  <si>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</si>
  <si>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</si>
  <si>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</si>
  <si>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</si>
  <si>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</si>
  <si>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</si>
  <si>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</si>
  <si>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</si>
  <si>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</si>
  <si>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</si>
  <si>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</si>
  <si>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</si>
  <si>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</si>
  <si>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</si>
  <si>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</si>
  <si>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</si>
  <si>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</si>
  <si>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</si>
  <si>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</si>
  <si>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</si>
  <si>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</si>
  <si>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</si>
  <si>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</si>
  <si>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</si>
  <si>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</si>
  <si>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</si>
  <si>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</si>
  <si>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</si>
  <si>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</si>
  <si>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</si>
  <si>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</si>
  <si>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</si>
  <si>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</si>
  <si>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</si>
  <si>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</si>
  <si>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</si>
  <si>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</si>
  <si>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</si>
  <si>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</si>
  <si>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</si>
  <si>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</si>
  <si>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</si>
  <si>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</si>
  <si>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</si>
  <si>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</si>
  <si>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</si>
  <si>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</si>
  <si>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</si>
  <si>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</si>
  <si>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</si>
  <si>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</si>
  <si>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</si>
  <si>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</si>
  <si>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</si>
  <si>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</si>
  <si>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</si>
  <si>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</si>
  <si>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</si>
  <si>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</si>
  <si>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</si>
  <si>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</si>
  <si>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</si>
  <si>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</si>
  <si>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</si>
  <si>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</si>
  <si>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</si>
  <si>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</si>
  <si>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</si>
  <si>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</si>
  <si>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</si>
  <si>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</si>
  <si>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</si>
  <si>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</si>
  <si>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</si>
  <si>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</si>
  <si>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</si>
  <si>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</si>
  <si>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</si>
  <si>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</si>
  <si>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</si>
  <si>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</si>
  <si>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</si>
  <si>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</si>
  <si>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</si>
  <si>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</si>
  <si>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</si>
  <si>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</si>
  <si>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</si>
  <si>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</si>
  <si>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</si>
  <si>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</si>
  <si>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</si>
  <si>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</si>
  <si>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</si>
  <si>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</si>
  <si>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</si>
  <si>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</si>
  <si>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</si>
  <si>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</si>
  <si>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</si>
  <si>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</si>
  <si>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</si>
  <si>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</si>
  <si>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</si>
  <si>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</si>
  <si>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</si>
  <si>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</si>
  <si>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</si>
  <si>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</si>
  <si>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</si>
  <si>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</si>
  <si>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</si>
  <si>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</si>
  <si>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</si>
  <si>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</si>
  <si>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</si>
  <si>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</si>
  <si>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</si>
  <si>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</si>
  <si>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</si>
  <si>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</si>
  <si>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</si>
  <si>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</si>
  <si>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</si>
  <si>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</si>
  <si>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</si>
  <si>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</si>
  <si>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</si>
  <si>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</si>
  <si>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</si>
  <si>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</si>
  <si>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</si>
  <si>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</si>
  <si>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</si>
  <si>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</si>
  <si>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</si>
  <si>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</si>
  <si>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</si>
  <si>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</si>
  <si>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</si>
  <si>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</si>
  <si>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</si>
  <si>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</si>
  <si>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</si>
  <si>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</si>
  <si>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</si>
  <si>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</si>
  <si>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</si>
  <si>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</si>
  <si>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</si>
  <si>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</si>
  <si>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</si>
  <si>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</si>
  <si>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</si>
  <si>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</si>
  <si>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</si>
  <si>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</si>
  <si>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</si>
  <si>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</si>
  <si>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</si>
  <si>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</si>
  <si>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</si>
  <si>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</si>
  <si>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</si>
  <si>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</si>
  <si>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</si>
  <si>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</si>
  <si>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</si>
  <si>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</si>
  <si>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</si>
  <si>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</si>
  <si>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</si>
  <si>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</si>
  <si>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</si>
  <si>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</si>
  <si>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</si>
  <si>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</si>
  <si>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</si>
  <si>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</si>
  <si>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</si>
  <si>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</si>
  <si>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</si>
  <si>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</si>
  <si>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</si>
  <si>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</si>
  <si>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</si>
  <si>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</si>
  <si>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</si>
  <si>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</si>
  <si>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</si>
  <si>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</si>
  <si>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</si>
  <si>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</si>
  <si>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</si>
  <si>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</si>
  <si>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</si>
  <si>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</si>
  <si>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</si>
  <si>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</si>
  <si>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</si>
  <si>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</si>
  <si>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</si>
  <si>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</si>
  <si>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</si>
  <si>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</si>
  <si>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</si>
  <si>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</si>
  <si>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</si>
  <si>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</si>
  <si>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</si>
  <si>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</si>
  <si>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</si>
  <si>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</si>
  <si>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</si>
  <si>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</si>
  <si>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</si>
  <si>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</si>
  <si>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</si>
  <si>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</si>
  <si>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</si>
  <si>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</si>
  <si>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</si>
  <si>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</si>
  <si>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</si>
  <si>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</si>
  <si>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</si>
  <si>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</si>
  <si>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</si>
  <si>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</si>
  <si>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</si>
  <si>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</si>
  <si>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</si>
  <si>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</si>
  <si>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</si>
  <si>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</si>
  <si>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</si>
  <si>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</si>
  <si>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</si>
  <si>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</si>
  <si>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</si>
  <si>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</si>
  <si>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</si>
  <si>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</si>
  <si>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</si>
  <si>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</si>
  <si>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</si>
  <si>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</si>
  <si>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</si>
  <si>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</si>
  <si>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</si>
  <si>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</si>
  <si>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</si>
  <si>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</si>
  <si>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</si>
  <si>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</si>
  <si>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</si>
  <si>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</si>
  <si>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</si>
  <si>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</si>
  <si>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</si>
  <si>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</si>
  <si>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</si>
  <si>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</si>
  <si>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</si>
  <si>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</si>
  <si>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</si>
  <si>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</si>
  <si>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</si>
  <si>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</si>
  <si>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</si>
  <si>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</si>
  <si>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</si>
  <si>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</si>
  <si>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</si>
  <si>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</si>
  <si>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</si>
  <si>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</si>
  <si>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</si>
  <si>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</si>
  <si>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</si>
  <si>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</si>
  <si>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</si>
  <si>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</si>
  <si>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</si>
  <si>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</si>
  <si>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</si>
  <si>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</si>
  <si>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</si>
  <si>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</si>
  <si>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</si>
  <si>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</si>
  <si>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</si>
  <si>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</si>
  <si>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</si>
  <si>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</si>
  <si>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</si>
  <si>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</si>
  <si>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</si>
  <si>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</si>
  <si>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</si>
  <si>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</si>
  <si>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</si>
  <si>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</si>
  <si>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</si>
  <si>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</si>
  <si>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</si>
  <si>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</si>
  <si>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</si>
  <si>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</si>
  <si>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</si>
  <si>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</si>
  <si>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</si>
  <si>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</si>
  <si>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</si>
  <si>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</si>
  <si>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</si>
  <si>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</si>
  <si>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</si>
  <si>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</si>
  <si>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</si>
  <si>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</si>
  <si>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</si>
  <si>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</si>
  <si>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</si>
  <si>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</si>
  <si>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</si>
  <si>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</si>
  <si>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</si>
  <si>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</si>
  <si>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</si>
  <si>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</si>
  <si>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</si>
  <si>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</si>
  <si>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</si>
  <si>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</si>
  <si>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</si>
  <si>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</si>
  <si>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</si>
  <si>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</si>
  <si>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</si>
  <si>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</si>
  <si>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</si>
  <si>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</si>
  <si>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</si>
  <si>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</si>
  <si>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</si>
  <si>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</si>
  <si>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</si>
  <si>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</si>
  <si>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</si>
  <si>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</si>
  <si>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</si>
  <si>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</si>
  <si>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</si>
  <si>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</si>
  <si>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</si>
  <si>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</si>
  <si>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</si>
  <si>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</si>
  <si>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</si>
  <si>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</si>
  <si>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</si>
  <si>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</si>
  <si>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</si>
  <si>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</si>
  <si>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</si>
  <si>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</si>
  <si>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</si>
  <si>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</si>
  <si>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</si>
  <si>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</si>
  <si>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</si>
  <si>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</si>
  <si>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</si>
  <si>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</si>
  <si>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</si>
  <si>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</si>
  <si>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</si>
  <si>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</si>
  <si>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</si>
  <si>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</si>
  <si>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</si>
  <si>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</si>
  <si>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</si>
  <si>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</si>
  <si>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</si>
  <si>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</si>
  <si>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</si>
  <si>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</si>
  <si>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</si>
  <si>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</si>
  <si>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</si>
  <si>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</si>
  <si>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</si>
  <si>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</si>
  <si>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</si>
  <si>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</si>
  <si>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</si>
  <si>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</si>
  <si>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</si>
  <si>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</si>
  <si>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</si>
  <si>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</si>
  <si>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</si>
  <si>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</si>
  <si>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</si>
  <si>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</si>
  <si>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</si>
  <si>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</si>
  <si>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</si>
  <si>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</si>
  <si>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</si>
  <si>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</si>
  <si>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</si>
  <si>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</si>
  <si>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</si>
  <si>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</si>
  <si>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</si>
  <si>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</si>
  <si>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</si>
  <si>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</si>
  <si>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</si>
  <si>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</si>
  <si>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</si>
  <si>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</si>
  <si>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</si>
  <si>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</si>
  <si>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</si>
  <si>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</si>
  <si>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</si>
  <si>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</si>
  <si>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</si>
  <si>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</si>
  <si>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</si>
  <si>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</si>
  <si>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</si>
  <si>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</si>
  <si>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</si>
  <si>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</si>
  <si>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</si>
  <si>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</si>
  <si>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</si>
  <si>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</si>
  <si>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</si>
  <si>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</si>
  <si>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</si>
  <si>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</si>
  <si>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</si>
  <si>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</si>
  <si>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</si>
  <si>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</si>
  <si>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</si>
  <si>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</si>
  <si>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</si>
  <si>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</si>
  <si>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</si>
  <si>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</si>
  <si>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</si>
  <si>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</si>
  <si>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</si>
  <si>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</si>
  <si>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</si>
  <si>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</si>
  <si>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</si>
  <si>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</si>
  <si>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</si>
  <si>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</si>
  <si>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</si>
  <si>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</si>
  <si>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</si>
  <si>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</si>
  <si>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</si>
  <si>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</si>
  <si>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</si>
  <si>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</si>
  <si>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</si>
  <si>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</si>
  <si>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</si>
  <si>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</si>
  <si>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</si>
  <si>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</si>
  <si>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</si>
  <si>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</si>
  <si>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</si>
  <si>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</si>
  <si>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</si>
  <si>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</si>
  <si>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</si>
  <si>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</si>
  <si>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</si>
  <si>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</si>
  <si>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</si>
  <si>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</si>
  <si>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</si>
  <si>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</si>
  <si>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</si>
  <si>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</si>
  <si>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</si>
  <si>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</si>
  <si>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</si>
  <si>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</si>
  <si>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</si>
  <si>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</si>
  <si>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</si>
  <si>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</si>
  <si>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</si>
  <si>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</si>
  <si>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</si>
  <si>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</si>
  <si>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</si>
  <si>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</si>
  <si>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</si>
  <si>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</si>
  <si>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</si>
  <si>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</si>
  <si>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</si>
  <si>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</si>
  <si>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</si>
  <si>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</si>
  <si>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</si>
  <si>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</si>
  <si>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</si>
  <si>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</si>
  <si>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</si>
  <si>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</si>
  <si>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</si>
  <si>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</si>
  <si>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</si>
  <si>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</si>
  <si>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</si>
  <si>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</si>
  <si>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</si>
  <si>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</si>
  <si>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</si>
  <si>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</si>
  <si>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</si>
  <si>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</si>
  <si>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</si>
  <si>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</si>
  <si>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</si>
  <si>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</si>
  <si>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</si>
  <si>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</si>
  <si>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</si>
  <si>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</si>
  <si>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</si>
  <si>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</si>
  <si>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</si>
  <si>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</si>
  <si>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</si>
  <si>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</si>
  <si>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</si>
  <si>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</si>
  <si>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</si>
  <si>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</si>
  <si>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</si>
  <si>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</si>
  <si>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</si>
  <si>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</si>
  <si>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</si>
  <si>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</si>
  <si>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</si>
  <si>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</si>
  <si>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</si>
  <si>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</si>
  <si>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</si>
  <si>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</si>
  <si>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</si>
  <si>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</si>
  <si>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</si>
  <si>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</si>
  <si>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</si>
  <si>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</si>
  <si>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</si>
  <si>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</si>
  <si>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</si>
  <si>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</si>
  <si>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</si>
  <si>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</si>
  <si>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</si>
  <si>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</si>
  <si>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</si>
  <si>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</si>
  <si>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</si>
  <si>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</si>
  <si>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</si>
  <si>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</si>
  <si>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</si>
  <si>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</si>
  <si>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</si>
  <si>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</si>
  <si>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</si>
  <si>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</si>
  <si>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</si>
  <si>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</si>
  <si>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</si>
  <si>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</si>
  <si>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</si>
  <si>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</si>
  <si>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</si>
  <si>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</si>
  <si>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</si>
  <si>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</si>
  <si>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</si>
  <si>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</si>
  <si>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</si>
  <si>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</si>
  <si>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</si>
  <si>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</si>
  <si>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</si>
  <si>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</si>
  <si>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</si>
  <si>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</si>
  <si>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</si>
  <si>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</si>
  <si>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</si>
  <si>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</si>
  <si>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</si>
  <si>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</si>
  <si>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</si>
  <si>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</si>
  <si>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</si>
  <si>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</si>
  <si>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</si>
  <si>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</si>
  <si>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</si>
  <si>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</si>
  <si>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</si>
  <si>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</si>
  <si>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</si>
  <si>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</si>
  <si>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</si>
  <si>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</si>
  <si>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</si>
  <si>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</si>
  <si>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</si>
  <si>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</si>
  <si>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</si>
  <si>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</si>
  <si>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</si>
  <si>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</si>
  <si>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</si>
  <si>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</si>
  <si>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</si>
  <si>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</si>
  <si>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</si>
  <si>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</si>
  <si>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</si>
  <si>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</si>
  <si>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</si>
  <si>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</si>
  <si>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</si>
  <si>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</si>
  <si>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</si>
  <si>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</si>
  <si>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</si>
  <si>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</si>
  <si>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</si>
  <si>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</si>
  <si>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</si>
  <si>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</si>
  <si>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</si>
  <si>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</si>
  <si>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</si>
  <si>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</si>
  <si>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</si>
  <si>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</si>
  <si>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</si>
  <si>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</si>
  <si>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</si>
  <si>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</si>
  <si>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</si>
  <si>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</si>
  <si>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</si>
  <si>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</si>
  <si>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</si>
  <si>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</si>
  <si>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</si>
  <si>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</si>
  <si>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</si>
  <si>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</si>
  <si>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</si>
  <si>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</si>
  <si>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</si>
  <si>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</si>
  <si>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</si>
  <si>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</si>
  <si>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</si>
  <si>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</si>
  <si>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</si>
  <si>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</si>
  <si>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</si>
  <si>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</si>
  <si>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</si>
  <si>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</si>
  <si>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</si>
  <si>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</si>
  <si>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</si>
  <si>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</si>
  <si>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</si>
  <si>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</si>
  <si>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</si>
  <si>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</si>
  <si>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</si>
  <si>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</si>
  <si>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</si>
  <si>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</si>
  <si>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</si>
  <si>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</si>
  <si>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</si>
  <si>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</si>
  <si>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</si>
  <si>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</si>
  <si>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</si>
  <si>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</si>
  <si>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</si>
  <si>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</si>
  <si>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</si>
  <si>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</si>
  <si>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</si>
  <si>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</si>
  <si>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</si>
  <si>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</si>
  <si>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</si>
  <si>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</si>
  <si>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</si>
  <si>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</si>
  <si>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</si>
  <si>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</si>
  <si>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</si>
  <si>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</si>
  <si>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</si>
  <si>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</si>
  <si>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</si>
  <si>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</si>
  <si>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</si>
  <si>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</si>
  <si>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</si>
  <si>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</si>
  <si>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</si>
  <si>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</si>
  <si>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</si>
  <si>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</si>
  <si>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</si>
  <si>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</si>
  <si>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</si>
  <si>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</si>
  <si>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</si>
  <si>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</si>
  <si>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</si>
  <si>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</si>
  <si>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</si>
  <si>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</si>
  <si>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</si>
  <si>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</si>
  <si>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</si>
  <si>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</si>
  <si>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</si>
  <si>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</si>
  <si>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</si>
  <si>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</si>
  <si>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</si>
  <si>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</si>
  <si>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</si>
  <si>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</si>
  <si>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</si>
  <si>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</si>
  <si>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</si>
  <si>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</si>
  <si>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</si>
  <si>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</si>
  <si>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</si>
  <si>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</si>
  <si>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</si>
  <si>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</si>
  <si>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</si>
  <si>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</si>
  <si>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</si>
  <si>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</si>
  <si>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</si>
  <si>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</si>
  <si>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</si>
  <si>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</si>
  <si>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</si>
  <si>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</si>
  <si>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</si>
  <si>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</si>
  <si>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</si>
  <si>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</si>
  <si>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</si>
  <si>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</si>
  <si>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</si>
  <si>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</si>
  <si>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</si>
  <si>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</si>
  <si>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</si>
  <si>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</si>
  <si>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</si>
  <si>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</si>
  <si>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</si>
  <si>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</si>
  <si>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</si>
  <si>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</si>
  <si>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</si>
  <si>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</si>
  <si>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</si>
  <si>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</si>
  <si>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</si>
  <si>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</si>
  <si>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</si>
  <si>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</si>
  <si>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</si>
  <si>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</si>
  <si>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</si>
  <si>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</si>
  <si>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</si>
  <si>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</si>
  <si>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</si>
  <si>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</si>
  <si>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</si>
  <si>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</si>
  <si>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</si>
  <si>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</si>
  <si>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</si>
  <si>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</si>
  <si>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</si>
  <si>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</si>
  <si>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</si>
  <si>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</si>
  <si>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</si>
  <si>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</si>
  <si>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</si>
  <si>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</si>
  <si>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</si>
  <si>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</si>
  <si>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</si>
  <si>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</si>
  <si>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</si>
  <si>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</si>
  <si>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</si>
  <si>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</si>
  <si>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</si>
  <si>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</si>
  <si>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</si>
  <si>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</si>
  <si>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</si>
  <si>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</si>
  <si>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</si>
  <si>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</si>
  <si>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</si>
  <si>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</si>
  <si>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</si>
  <si>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</si>
  <si>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</si>
  <si>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</si>
  <si>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</si>
  <si>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</si>
  <si>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</si>
  <si>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</si>
  <si>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</si>
  <si>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</si>
  <si>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</si>
  <si>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</si>
  <si>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</si>
  <si>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</si>
  <si>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</si>
  <si>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</si>
  <si>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</si>
  <si>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</si>
  <si>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</si>
  <si>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</si>
  <si>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</si>
  <si>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</si>
  <si>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</si>
  <si>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</si>
  <si>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</si>
  <si>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</si>
  <si>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</si>
  <si>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</si>
  <si>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</si>
  <si>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</si>
  <si>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</si>
  <si>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</si>
  <si>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</si>
  <si>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</si>
  <si>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</si>
  <si>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</si>
  <si>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</si>
  <si>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</si>
  <si>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</si>
  <si>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</si>
  <si>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</si>
  <si>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</si>
  <si>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</si>
  <si>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</si>
  <si>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</si>
  <si>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</si>
  <si>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</si>
  <si>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</si>
  <si>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</si>
  <si>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</si>
  <si>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</si>
  <si>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</si>
  <si>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</si>
  <si>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</si>
  <si>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</si>
  <si>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</si>
  <si>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</si>
  <si>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</si>
  <si>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</si>
  <si>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</si>
  <si>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</si>
  <si>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</si>
  <si>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</si>
  <si>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</si>
  <si>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</si>
  <si>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</si>
  <si>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</si>
  <si>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</si>
  <si>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</si>
  <si>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</si>
  <si>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</si>
  <si>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</si>
  <si>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</si>
  <si>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</si>
  <si>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</si>
  <si>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</si>
  <si>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</si>
  <si>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</si>
  <si>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</si>
  <si>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</si>
  <si>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</si>
  <si>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</si>
  <si>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</si>
  <si>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</si>
  <si>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</si>
  <si>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</si>
  <si>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</si>
  <si>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</si>
  <si>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</si>
  <si>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</si>
  <si>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</si>
  <si>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</si>
  <si>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</si>
  <si>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</si>
  <si>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</si>
  <si>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</si>
  <si>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</si>
  <si>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</si>
  <si>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</si>
  <si>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</si>
  <si>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</si>
  <si>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</si>
  <si>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</si>
  <si>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</si>
  <si>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</si>
  <si>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</si>
  <si>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</si>
  <si>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</si>
  <si>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</si>
  <si>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</si>
  <si>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</si>
  <si>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</si>
  <si>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</si>
  <si>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</si>
  <si>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</si>
  <si>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</si>
  <si>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</si>
  <si>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</si>
  <si>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</si>
  <si>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</si>
  <si>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</si>
  <si>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</si>
  <si>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</si>
  <si>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</si>
  <si>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</si>
  <si>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</si>
  <si>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</si>
  <si>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</si>
  <si>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</si>
  <si>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</si>
  <si>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</si>
  <si>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</si>
  <si>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</si>
  <si>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</si>
  <si>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</si>
  <si>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</si>
  <si>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</si>
  <si>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</si>
  <si>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</si>
  <si>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</si>
  <si>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</si>
  <si>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</si>
  <si>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</si>
  <si>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</si>
  <si>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</si>
  <si>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</si>
  <si>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</si>
  <si>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</si>
  <si>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</si>
  <si>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</si>
  <si>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</si>
  <si>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</si>
  <si>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</si>
  <si>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</si>
  <si>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</si>
  <si>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</si>
  <si>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</si>
  <si>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</si>
  <si>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</si>
  <si>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</si>
  <si>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</si>
  <si>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</si>
  <si>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</si>
  <si>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</si>
  <si>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</si>
  <si>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</si>
  <si>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</si>
  <si>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</si>
  <si>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</si>
  <si>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</si>
  <si>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</si>
  <si>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</si>
  <si>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</si>
  <si>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</si>
  <si>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</si>
  <si>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</si>
  <si>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</si>
  <si>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</si>
  <si>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</si>
  <si>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</si>
  <si>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</si>
  <si>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</si>
  <si>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</si>
  <si>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</si>
  <si>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</si>
  <si>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</si>
  <si>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</si>
  <si>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</si>
  <si>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</si>
  <si>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</si>
  <si>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</si>
  <si>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</si>
  <si>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</si>
  <si>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</si>
  <si>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</si>
  <si>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</si>
  <si>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</si>
  <si>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</si>
  <si>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</si>
  <si>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</si>
  <si>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</si>
  <si>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</si>
  <si>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</si>
  <si>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</si>
  <si>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</si>
  <si>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</si>
  <si>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</si>
  <si>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</si>
  <si>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</si>
  <si>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</si>
  <si>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</si>
  <si>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</si>
  <si>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</si>
  <si>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</si>
  <si>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</si>
  <si>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</si>
  <si>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</si>
  <si>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</si>
  <si>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</si>
  <si>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</si>
  <si>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</si>
  <si>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</si>
  <si>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</si>
  <si>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</si>
  <si>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</si>
  <si>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</si>
  <si>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</si>
  <si>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</si>
  <si>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</si>
  <si>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</si>
  <si>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</si>
  <si>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</si>
  <si>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</si>
  <si>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</si>
  <si>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</si>
  <si>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</si>
  <si>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</si>
  <si>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</si>
  <si>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</si>
  <si>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</si>
  <si>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</si>
  <si>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</si>
  <si>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</si>
  <si>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</si>
  <si>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</si>
  <si>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</si>
  <si>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</si>
  <si>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</si>
  <si>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</si>
  <si>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</si>
  <si>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</si>
  <si>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</si>
  <si>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</si>
  <si>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</si>
  <si>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</si>
  <si>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</si>
  <si>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</si>
  <si>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</si>
  <si>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</si>
  <si>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</si>
  <si>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</si>
  <si>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</si>
  <si>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</si>
  <si>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</si>
  <si>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</si>
  <si>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</si>
  <si>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</si>
  <si>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</si>
  <si>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</si>
  <si>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</si>
  <si>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</si>
  <si>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</si>
  <si>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</si>
  <si>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</si>
  <si>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</si>
  <si>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</si>
  <si>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</si>
  <si>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</si>
  <si>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</si>
  <si>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</si>
  <si>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</si>
  <si>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</si>
  <si>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</si>
  <si>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</si>
  <si>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</si>
  <si>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</si>
  <si>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</si>
  <si>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</si>
  <si>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</si>
  <si>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</si>
  <si>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</si>
  <si>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</si>
  <si>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</si>
  <si>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</si>
  <si>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</si>
  <si>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</si>
  <si>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</si>
  <si>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</si>
  <si>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</si>
  <si>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</si>
  <si>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</si>
  <si>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</si>
  <si>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</si>
  <si>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</si>
  <si>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</si>
  <si>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</si>
  <si>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</si>
  <si>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</si>
  <si>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</si>
  <si>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</si>
  <si>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</si>
  <si>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</si>
  <si>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</si>
  <si>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</si>
  <si>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</si>
  <si>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</si>
  <si>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</si>
  <si>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</si>
  <si>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</si>
  <si>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</si>
  <si>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</si>
  <si>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</si>
  <si>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</si>
  <si>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</si>
  <si>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</si>
  <si>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</si>
  <si>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</si>
  <si>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</si>
  <si>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</si>
  <si>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</si>
  <si>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</si>
  <si>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</si>
  <si>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</si>
  <si>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</si>
  <si>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</si>
  <si>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</si>
  <si>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</si>
  <si>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</si>
  <si>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</si>
  <si>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</si>
  <si>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</si>
  <si>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</si>
  <si>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</si>
  <si>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</si>
  <si>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</si>
  <si>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</si>
  <si>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</si>
  <si>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</si>
  <si>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</si>
  <si>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</si>
  <si>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</si>
  <si>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</si>
  <si>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</si>
  <si>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</si>
  <si>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</si>
  <si>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</si>
  <si>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</si>
  <si>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</si>
  <si>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</si>
  <si>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</si>
  <si>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</si>
  <si>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</si>
  <si>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</si>
  <si>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</si>
  <si>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</si>
  <si>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</si>
  <si>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</si>
  <si>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</si>
  <si>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</si>
  <si>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</si>
  <si>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</si>
  <si>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</si>
  <si>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</si>
  <si>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</si>
  <si>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</si>
  <si>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</si>
  <si>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</si>
  <si>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</si>
  <si>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</si>
  <si>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</si>
  <si>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</si>
  <si>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</si>
  <si>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</si>
  <si>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</si>
  <si>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</si>
  <si>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</si>
  <si>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</si>
  <si>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</si>
  <si>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</si>
  <si>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</si>
  <si>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</si>
  <si>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</si>
  <si>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</si>
  <si>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</si>
  <si>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</si>
  <si>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</si>
  <si>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</si>
  <si>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</si>
  <si>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</si>
  <si>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</si>
  <si>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</si>
  <si>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</si>
  <si>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</si>
  <si>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</si>
  <si>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</si>
  <si>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</si>
  <si>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</si>
  <si>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</si>
  <si>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</si>
  <si>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</si>
  <si>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</si>
  <si>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</si>
  <si>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</si>
  <si>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</si>
  <si>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</si>
  <si>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</si>
  <si>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</si>
  <si>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</si>
  <si>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</si>
  <si>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</si>
  <si>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</si>
  <si>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</si>
  <si>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</si>
  <si>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</si>
  <si>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</si>
  <si>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</si>
  <si>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</si>
  <si>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</si>
  <si>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</si>
  <si>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</si>
  <si>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</si>
  <si>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</si>
  <si>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</si>
  <si>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</si>
  <si>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</si>
  <si>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</si>
  <si>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</si>
  <si>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</si>
  <si>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</si>
  <si>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</si>
  <si>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</si>
  <si>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</si>
  <si>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</si>
  <si>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</si>
  <si>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</si>
  <si>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</si>
  <si>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</si>
  <si>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</si>
  <si>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</si>
  <si>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</si>
  <si>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</si>
  <si>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</si>
  <si>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</si>
  <si>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</si>
  <si>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</si>
  <si>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</si>
  <si>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</si>
  <si>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</si>
  <si>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</si>
  <si>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</si>
  <si>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</si>
  <si>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</si>
  <si>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</si>
  <si>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</si>
  <si>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</si>
  <si>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</si>
  <si>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</si>
  <si>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</si>
  <si>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</si>
  <si>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</si>
  <si>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</si>
  <si>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</si>
  <si>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</si>
  <si>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</si>
  <si>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</si>
  <si>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</si>
  <si>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</si>
  <si>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</si>
  <si>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</si>
  <si>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</si>
  <si>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</si>
  <si>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</si>
  <si>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</si>
  <si>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</si>
  <si>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</si>
  <si>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</si>
  <si>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</si>
  <si>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</si>
  <si>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</si>
  <si>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</si>
  <si>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</si>
  <si>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</si>
  <si>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</si>
  <si>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</si>
  <si>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</si>
  <si>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</si>
  <si>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</si>
  <si>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</si>
  <si>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</si>
  <si>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</si>
  <si>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</si>
  <si>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</si>
  <si>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</si>
  <si>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</si>
  <si>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</si>
  <si>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</si>
  <si>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</si>
  <si>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</si>
  <si>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</si>
  <si>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</si>
  <si>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</si>
  <si>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</si>
  <si>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</si>
  <si>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</si>
  <si>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</si>
  <si>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</si>
  <si>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</si>
  <si>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</si>
  <si>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</si>
  <si>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</si>
  <si>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</si>
  <si>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</si>
  <si>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</si>
  <si>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</si>
  <si>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</si>
  <si>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</si>
  <si>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</si>
  <si>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</si>
  <si>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</si>
  <si>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</si>
  <si>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</si>
  <si>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</si>
  <si>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</si>
  <si>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</si>
  <si>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</si>
  <si>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</si>
  <si>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</si>
  <si>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</si>
  <si>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</si>
  <si>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</si>
  <si>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</si>
  <si>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</si>
  <si>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</si>
  <si>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</si>
  <si>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</si>
  <si>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</si>
  <si>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</si>
  <si>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</si>
  <si>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</si>
  <si>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</si>
  <si>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</si>
  <si>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</si>
  <si>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</si>
  <si>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</si>
  <si>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</si>
  <si>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</si>
  <si>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</si>
  <si>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</si>
  <si>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</si>
  <si>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</si>
  <si>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</si>
  <si>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</si>
  <si>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</si>
  <si>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</si>
  <si>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</si>
  <si>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</si>
  <si>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</si>
  <si>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</si>
  <si>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</si>
  <si>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</si>
  <si>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</si>
  <si>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</si>
  <si>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</si>
  <si>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</si>
  <si>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</si>
  <si>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</si>
  <si>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</si>
  <si>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</si>
  <si>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</si>
  <si>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</si>
  <si>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</si>
  <si>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</si>
  <si>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</si>
  <si>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</si>
  <si>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</si>
  <si>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</si>
  <si>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</si>
  <si>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</si>
  <si>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</si>
  <si>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</si>
  <si>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</si>
  <si>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</si>
  <si>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</si>
  <si>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</si>
  <si>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</si>
  <si>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</si>
  <si>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</si>
  <si>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</si>
  <si>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</si>
  <si>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</si>
  <si>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</si>
  <si>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</si>
  <si>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</si>
  <si>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</si>
  <si>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</si>
  <si>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</si>
  <si>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</si>
  <si>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</si>
  <si>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</si>
  <si>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</si>
  <si>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</si>
  <si>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</si>
  <si>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</si>
  <si>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</si>
  <si>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</si>
  <si>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</si>
  <si>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</si>
  <si>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</si>
  <si>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</si>
  <si>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</si>
  <si>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</si>
  <si>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</si>
  <si>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</si>
  <si>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</si>
  <si>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</si>
  <si>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</si>
  <si>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</si>
  <si>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</si>
  <si>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</si>
  <si>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</si>
  <si>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</si>
  <si>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</si>
  <si>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</si>
  <si>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</si>
  <si>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</si>
  <si>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</si>
  <si>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</si>
  <si>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</si>
  <si>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</si>
  <si>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</si>
  <si>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</si>
  <si>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</si>
  <si>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</si>
  <si>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</si>
  <si>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</si>
  <si>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</si>
  <si>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</si>
  <si>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</si>
  <si>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</si>
  <si>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</si>
  <si>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</si>
  <si>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</si>
  <si>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</si>
  <si>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</si>
  <si>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</si>
  <si>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</si>
  <si>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</si>
  <si>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</si>
  <si>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</si>
  <si>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</si>
  <si>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</si>
  <si>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</si>
  <si>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</si>
  <si>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</si>
  <si>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</si>
  <si>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</si>
  <si>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</si>
  <si>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</si>
  <si>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</si>
  <si>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</si>
  <si>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</si>
  <si>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</si>
  <si>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</si>
  <si>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</si>
  <si>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</si>
  <si>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</si>
  <si>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</si>
  <si>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</si>
  <si>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</si>
  <si>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</si>
  <si>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</si>
  <si>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</si>
  <si>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</si>
  <si>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</si>
  <si>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</si>
  <si>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</si>
  <si>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</si>
  <si>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</si>
  <si>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</si>
  <si>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</si>
  <si>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</si>
  <si>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</si>
  <si>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</si>
  <si>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</si>
  <si>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</si>
  <si>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</si>
  <si>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</si>
  <si>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</si>
  <si>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</si>
  <si>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</si>
  <si>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</si>
  <si>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</si>
  <si>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</si>
  <si>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</si>
  <si>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</si>
  <si>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</si>
  <si>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</si>
  <si>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</si>
  <si>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</si>
  <si>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</si>
  <si>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</si>
  <si>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</si>
  <si>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</si>
  <si>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</si>
  <si>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</si>
  <si>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</si>
  <si>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</si>
  <si>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</si>
  <si>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</si>
  <si>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</si>
  <si>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</si>
  <si>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</si>
  <si>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</si>
  <si>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</si>
  <si>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</si>
  <si>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</si>
  <si>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</si>
  <si>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</si>
  <si>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</si>
  <si>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</si>
  <si>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</si>
  <si>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</si>
  <si>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</si>
  <si>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</si>
  <si>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</si>
  <si>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</si>
  <si>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</si>
  <si>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</si>
  <si>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</si>
  <si>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</si>
  <si>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</si>
  <si>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</si>
  <si>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</si>
  <si>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</si>
  <si>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</si>
  <si>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</si>
  <si>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</si>
  <si>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</si>
  <si>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</si>
  <si>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</si>
  <si>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</si>
  <si>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</si>
  <si>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</si>
  <si>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</si>
  <si>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</si>
  <si>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</si>
  <si>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</si>
  <si>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</si>
  <si>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</si>
  <si>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</si>
  <si>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</si>
  <si>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</si>
  <si>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</si>
  <si>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</si>
  <si>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</si>
  <si>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</si>
  <si>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</si>
  <si>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</si>
  <si>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</si>
  <si>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</si>
  <si>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</si>
  <si>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</si>
  <si>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</si>
  <si>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</si>
  <si>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</si>
  <si>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</si>
  <si>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</si>
  <si>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</si>
  <si>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</si>
  <si>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</si>
  <si>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</si>
  <si>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</si>
  <si>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</si>
  <si>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</si>
  <si>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</si>
  <si>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</si>
  <si>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</si>
  <si>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</si>
  <si>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</si>
  <si>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</si>
  <si>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</si>
  <si>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</si>
  <si>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</si>
  <si>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</si>
  <si>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</si>
  <si>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</si>
  <si>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</si>
  <si>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</si>
  <si>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</si>
  <si>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</si>
  <si>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</si>
  <si>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</si>
  <si>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</si>
  <si>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</si>
  <si>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</si>
  <si>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</si>
  <si>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</si>
  <si>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</si>
  <si>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</si>
  <si>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</si>
  <si>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</si>
  <si>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</si>
  <si>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</si>
  <si>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</si>
  <si>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</si>
  <si>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</si>
  <si>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</si>
  <si>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</si>
  <si>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</si>
  <si>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</si>
  <si>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</si>
  <si>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</si>
  <si>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</si>
  <si>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</si>
  <si>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</si>
  <si>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</si>
  <si>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</si>
  <si>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</si>
  <si>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</si>
  <si>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</si>
  <si>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</si>
  <si>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</si>
  <si>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</si>
  <si>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</si>
  <si>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</si>
  <si>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</si>
  <si>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</si>
  <si>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</si>
  <si>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</si>
  <si>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</si>
  <si>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</si>
  <si>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</si>
  <si>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</si>
  <si>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</si>
  <si>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</si>
  <si>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</si>
  <si>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</si>
  <si>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</si>
  <si>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</si>
  <si>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</si>
  <si>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</si>
  <si>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</si>
  <si>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</si>
  <si>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</si>
  <si>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</si>
  <si>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</si>
  <si>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</si>
  <si>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</si>
  <si>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</si>
  <si>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</si>
  <si>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</si>
  <si>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</si>
  <si>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</si>
  <si>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</si>
  <si>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</si>
  <si>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</si>
  <si>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</si>
  <si>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</si>
  <si>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</si>
  <si>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</si>
  <si>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</si>
  <si>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</si>
  <si>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</si>
  <si>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</si>
  <si>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</si>
  <si>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</si>
  <si>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</si>
  <si>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</si>
  <si>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</si>
  <si>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</si>
  <si>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</si>
  <si>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</si>
  <si>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</si>
  <si>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</si>
  <si>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</si>
  <si>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</si>
  <si>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</si>
  <si>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</si>
  <si>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</si>
  <si>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</si>
  <si>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</si>
  <si>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</si>
  <si>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</si>
  <si>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</si>
  <si>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</si>
  <si>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</si>
  <si>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</si>
  <si>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</si>
  <si>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</si>
  <si>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</si>
  <si>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</si>
  <si>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</si>
  <si>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</si>
  <si>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</si>
  <si>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</si>
  <si>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</si>
  <si>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</si>
  <si>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</si>
  <si>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</si>
  <si>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</si>
  <si>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</si>
  <si>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</si>
  <si>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</si>
  <si>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</si>
  <si>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</si>
  <si>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</si>
  <si>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</si>
  <si>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</si>
  <si>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</si>
  <si>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</si>
  <si>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</si>
  <si>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</si>
  <si>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</si>
  <si>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</si>
  <si>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</si>
  <si>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</si>
  <si>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</si>
  <si>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</si>
  <si>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</si>
  <si>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</si>
  <si>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</si>
  <si>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</si>
  <si>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</si>
  <si>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</si>
  <si>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</si>
  <si>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</si>
  <si>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</si>
  <si>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</si>
  <si>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</si>
  <si>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</si>
  <si>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</si>
  <si>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</si>
  <si>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</si>
  <si>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</si>
  <si>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</si>
  <si>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</si>
  <si>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</si>
  <si>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</si>
  <si>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</si>
  <si>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</si>
  <si>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</si>
  <si>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</si>
  <si>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</si>
  <si>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</si>
  <si>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</si>
  <si>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</si>
  <si>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</si>
  <si>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</si>
  <si>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</si>
  <si>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</si>
  <si>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</si>
  <si>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</si>
  <si>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</si>
  <si>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</si>
  <si>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</si>
  <si>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</si>
  <si>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</si>
  <si>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</si>
  <si>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</si>
  <si>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</si>
  <si>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</si>
  <si>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</si>
  <si>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</si>
  <si>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</si>
  <si>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</si>
  <si>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</si>
  <si>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</si>
  <si>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</si>
  <si>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</si>
  <si>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</si>
  <si>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</si>
  <si>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</si>
  <si>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</si>
  <si>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</si>
  <si>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</si>
  <si>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</si>
  <si>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</si>
  <si>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</si>
  <si>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</si>
  <si>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</si>
  <si>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</si>
  <si>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</si>
  <si>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</si>
  <si>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</si>
  <si>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</si>
  <si>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</si>
  <si>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</si>
  <si>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</si>
  <si>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</si>
  <si>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</si>
  <si>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</si>
  <si>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</si>
  <si>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</si>
  <si>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</si>
  <si>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</si>
  <si>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</si>
  <si>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</si>
  <si>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</si>
  <si>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</si>
  <si>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</si>
  <si>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</si>
  <si>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</si>
  <si>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</si>
  <si>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</si>
  <si>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</si>
  <si>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</si>
  <si>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</si>
  <si>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</si>
  <si>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</si>
  <si>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</si>
  <si>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</si>
  <si>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</si>
  <si>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</si>
  <si>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</si>
  <si>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</si>
  <si>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</si>
  <si>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</si>
  <si>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</si>
  <si>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</si>
  <si>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</si>
  <si>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</si>
  <si>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</si>
  <si>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</si>
  <si>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</si>
  <si>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</si>
  <si>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</si>
  <si>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</si>
  <si>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</si>
  <si>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</si>
  <si>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</si>
  <si>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</si>
  <si>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</si>
  <si>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</si>
  <si>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</si>
  <si>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</si>
  <si>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</si>
  <si>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</si>
  <si>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</si>
  <si>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</si>
  <si>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</si>
  <si>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</si>
  <si>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</si>
  <si>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</si>
  <si>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</si>
  <si>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</si>
  <si>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</si>
  <si>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</si>
  <si>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</si>
  <si>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</si>
  <si>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</si>
  <si>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</si>
  <si>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</si>
  <si>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</si>
  <si>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</si>
  <si>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</si>
  <si>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</si>
  <si>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</si>
  <si>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</si>
  <si>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</si>
  <si>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</si>
  <si>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</si>
  <si>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</si>
  <si>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</si>
  <si>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</si>
  <si>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</si>
  <si>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</si>
  <si>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</si>
  <si>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</si>
  <si>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</si>
  <si>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</si>
  <si>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</si>
  <si>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</si>
  <si>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</si>
  <si>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</si>
  <si>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</si>
  <si>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</si>
  <si>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</si>
  <si>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</si>
  <si>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</si>
  <si>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</si>
  <si>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</si>
  <si>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</si>
  <si>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</si>
  <si>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</si>
  <si>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</si>
  <si>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</si>
  <si>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</si>
  <si>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</si>
  <si>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</si>
  <si>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</si>
  <si>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</si>
  <si>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</si>
  <si>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</si>
  <si>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</si>
  <si>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</si>
  <si>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</si>
  <si>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</si>
  <si>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</si>
  <si>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</si>
  <si>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</si>
  <si>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</si>
  <si>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</si>
  <si>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</si>
  <si>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</si>
  <si>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</si>
  <si>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</si>
  <si>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</si>
  <si>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</si>
  <si>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</si>
  <si>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</si>
  <si>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</si>
  <si>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</si>
  <si>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</si>
  <si>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</si>
  <si>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</si>
  <si>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</si>
  <si>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</si>
  <si>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</si>
  <si>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</si>
  <si>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</si>
  <si>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</si>
  <si>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</si>
  <si>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</si>
  <si>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</si>
  <si>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</si>
  <si>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</si>
  <si>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</si>
  <si>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</si>
  <si>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</si>
  <si>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</si>
  <si>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</si>
  <si>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</si>
  <si>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</si>
  <si>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</si>
  <si>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</si>
  <si>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</si>
  <si>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</si>
  <si>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</si>
  <si>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</si>
  <si>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</si>
  <si>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</si>
  <si>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</si>
  <si>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</si>
  <si>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</si>
  <si>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</si>
  <si>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</si>
  <si>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</si>
  <si>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</si>
  <si>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</si>
  <si>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</si>
  <si>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</si>
  <si>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</si>
  <si>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</si>
  <si>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</si>
  <si>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</si>
  <si>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</si>
  <si>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</si>
  <si>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</si>
  <si>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</si>
  <si>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</si>
  <si>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</si>
  <si>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</si>
  <si>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</si>
  <si>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</si>
  <si>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</si>
  <si>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</si>
  <si>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</si>
  <si>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</si>
  <si>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</si>
  <si>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</si>
  <si>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</si>
  <si>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</si>
  <si>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</si>
  <si>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</si>
  <si>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</si>
  <si>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</si>
  <si>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</si>
  <si>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</si>
  <si>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</si>
  <si>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</si>
  <si>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</si>
  <si>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</si>
  <si>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</si>
  <si>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</si>
  <si>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</si>
  <si>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</si>
  <si>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</si>
  <si>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</si>
  <si>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</si>
  <si>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</si>
  <si>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</si>
  <si>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</si>
  <si>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</si>
  <si>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</si>
  <si>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</si>
  <si>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</si>
  <si>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</si>
  <si>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</si>
  <si>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</si>
  <si>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</si>
  <si>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</si>
  <si>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</si>
  <si>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</si>
  <si>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</si>
  <si>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</si>
  <si>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</si>
  <si>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</si>
  <si>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</si>
  <si>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</si>
  <si>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</si>
  <si>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</si>
  <si>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</si>
  <si>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</si>
  <si>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</si>
  <si>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</si>
  <si>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</si>
  <si>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</si>
  <si>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</si>
  <si>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</si>
  <si>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</si>
  <si>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</si>
  <si>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</si>
  <si>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</si>
  <si>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</si>
  <si>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</si>
  <si>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</si>
  <si>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</si>
  <si>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</si>
  <si>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</si>
  <si>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</si>
  <si>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</si>
  <si>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</si>
  <si>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</si>
  <si>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</si>
  <si>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</si>
  <si>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</si>
  <si>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</si>
  <si>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</si>
  <si>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</si>
  <si>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</si>
  <si>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</si>
  <si>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</si>
  <si>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</si>
  <si>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</si>
  <si>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</si>
  <si>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</si>
  <si>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</si>
  <si>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</si>
  <si>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</si>
  <si>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</si>
  <si>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</si>
  <si>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</si>
  <si>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</si>
  <si>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</si>
  <si>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</si>
  <si>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</si>
  <si>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</si>
  <si>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</si>
  <si>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</si>
  <si>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</si>
  <si>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</si>
  <si>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</si>
  <si>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</si>
  <si>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</si>
  <si>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</si>
  <si>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</si>
  <si>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</si>
  <si>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</si>
  <si>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</si>
  <si>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</si>
  <si>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</si>
  <si>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</si>
  <si>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</si>
  <si>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</si>
  <si>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</si>
  <si>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</si>
  <si>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</si>
  <si>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</si>
  <si>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</si>
  <si>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</si>
  <si>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</si>
  <si>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</si>
  <si>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</si>
  <si>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</si>
  <si>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</si>
  <si>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</si>
  <si>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</si>
  <si>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</si>
  <si>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</si>
  <si>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</si>
  <si>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</si>
  <si>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</si>
  <si>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</si>
  <si>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</si>
  <si>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</si>
  <si>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</si>
  <si>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</si>
  <si>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</si>
  <si>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</si>
  <si>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</si>
  <si>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</si>
  <si>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</si>
  <si>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</si>
  <si>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</si>
  <si>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</si>
  <si>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</si>
  <si>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</si>
  <si>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</si>
  <si>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</si>
  <si>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</si>
  <si>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</si>
  <si>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</si>
  <si>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</si>
  <si>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</si>
  <si>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</si>
  <si>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</si>
  <si>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</si>
  <si>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</si>
  <si>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</si>
  <si>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</si>
  <si>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</si>
  <si>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</si>
  <si>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</si>
  <si>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</si>
  <si>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</si>
  <si>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</si>
  <si>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</si>
  <si>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</si>
  <si>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</si>
  <si>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</si>
  <si>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</si>
  <si>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</si>
  <si>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</si>
  <si>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</si>
  <si>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</si>
  <si>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</si>
  <si>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</si>
  <si>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</si>
  <si>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</si>
  <si>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</si>
  <si>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</si>
  <si>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</si>
  <si>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</si>
  <si>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</si>
  <si>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</si>
  <si>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</si>
  <si>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</si>
  <si>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</si>
  <si>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</si>
  <si>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</si>
  <si>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</si>
  <si>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</si>
  <si>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</si>
  <si>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</si>
  <si>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</si>
  <si>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</si>
  <si>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</si>
  <si>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</si>
  <si>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</si>
  <si>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</si>
  <si>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</si>
  <si>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</si>
  <si>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</si>
  <si>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</si>
  <si>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</si>
  <si>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</si>
  <si>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</si>
  <si>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</si>
  <si>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</si>
  <si>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</si>
  <si>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</si>
  <si>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</si>
  <si>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</si>
  <si>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</si>
  <si>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</si>
  <si>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</si>
  <si>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</si>
  <si>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</si>
  <si>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</si>
  <si>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</si>
  <si>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</si>
  <si>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</si>
  <si>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</si>
  <si>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</si>
  <si>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</si>
  <si>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</si>
  <si>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</si>
  <si>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</si>
  <si>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</si>
  <si>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</si>
  <si>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</si>
  <si>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</si>
  <si>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</si>
  <si>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</si>
  <si>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</si>
  <si>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</si>
  <si>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</si>
  <si>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</si>
  <si>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</si>
  <si>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</si>
  <si>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</si>
  <si>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</si>
  <si>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</si>
  <si>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</si>
  <si>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</si>
  <si>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</si>
  <si>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</si>
  <si>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</si>
  <si>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</si>
  <si>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</si>
  <si>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</si>
  <si>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</si>
  <si>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</si>
  <si>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</si>
  <si>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</si>
  <si>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</si>
  <si>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</si>
  <si>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</si>
  <si>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</si>
  <si>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</si>
  <si>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</si>
  <si>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</si>
  <si>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</si>
  <si>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</si>
  <si>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</si>
  <si>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</si>
  <si>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</si>
  <si>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</si>
  <si>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</si>
  <si>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</si>
  <si>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</si>
  <si>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</si>
  <si>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</si>
  <si>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</si>
  <si>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</si>
  <si>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</si>
  <si>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</si>
  <si>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</si>
  <si>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</si>
  <si>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</si>
  <si>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</si>
  <si>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</si>
  <si>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</si>
  <si>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</si>
  <si>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</si>
  <si>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</si>
  <si>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</si>
  <si>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</si>
  <si>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</si>
  <si>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</si>
  <si>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</si>
  <si>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</si>
  <si>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</si>
  <si>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</si>
  <si>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</si>
  <si>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</si>
  <si>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</si>
  <si>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</si>
  <si>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</si>
  <si>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</si>
  <si>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</si>
  <si>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</si>
  <si>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</si>
  <si>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</si>
  <si>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</si>
  <si>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</si>
  <si>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</si>
  <si>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</si>
  <si>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</si>
  <si>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</si>
  <si>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</si>
  <si>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</si>
  <si>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</si>
  <si>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</si>
  <si>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</si>
  <si>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</si>
  <si>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</si>
  <si>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</si>
  <si>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</si>
  <si>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</si>
  <si>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</si>
  <si>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</si>
  <si>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</si>
  <si>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</si>
  <si>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</si>
  <si>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</si>
  <si>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</si>
  <si>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</si>
  <si>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</si>
  <si>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</si>
  <si>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</si>
  <si>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</si>
  <si>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</si>
  <si>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</si>
  <si>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</si>
  <si>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</si>
  <si>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</si>
  <si>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</si>
  <si>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</si>
  <si>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</si>
  <si>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</si>
  <si>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</si>
  <si>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</si>
  <si>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</si>
  <si>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</si>
  <si>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</si>
  <si>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</si>
  <si>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</si>
  <si>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</si>
  <si>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</si>
  <si>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</si>
  <si>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</si>
  <si>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</si>
  <si>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</si>
  <si>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</si>
  <si>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</si>
  <si>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</si>
  <si>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</si>
  <si>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</si>
  <si>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</si>
  <si>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</si>
  <si>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</si>
  <si>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</si>
  <si>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</si>
  <si>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</si>
  <si>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</si>
  <si>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</si>
  <si>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</si>
  <si>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</si>
  <si>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</si>
  <si>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</si>
  <si>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</si>
  <si>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</si>
  <si>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</si>
  <si>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</si>
  <si>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</si>
  <si>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</si>
  <si>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</si>
  <si>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</si>
  <si>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</si>
  <si>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</si>
  <si>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</si>
  <si>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</si>
  <si>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</si>
  <si>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</si>
  <si>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</si>
  <si>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</si>
  <si>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</si>
  <si>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</si>
  <si>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</si>
  <si>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</si>
  <si>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</si>
  <si>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</si>
  <si>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</si>
  <si>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</si>
  <si>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</si>
  <si>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</si>
  <si>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</si>
  <si>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</si>
  <si>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</si>
  <si>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</si>
  <si>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</si>
  <si>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</si>
  <si>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</si>
  <si>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</si>
  <si>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</si>
  <si>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</si>
  <si>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</si>
  <si>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</si>
  <si>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</si>
  <si>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</si>
  <si>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</si>
  <si>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</si>
  <si>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</si>
  <si>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</si>
  <si>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</si>
  <si>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</si>
  <si>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</si>
  <si>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</si>
  <si>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</si>
  <si>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</si>
  <si>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</si>
  <si>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</si>
  <si>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</si>
  <si>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</si>
  <si>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</si>
  <si>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</si>
  <si>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</si>
  <si>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</si>
  <si>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</si>
  <si>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</si>
  <si>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</si>
  <si>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</si>
  <si>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</si>
  <si>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</si>
  <si>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</si>
  <si>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</si>
  <si>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</si>
  <si>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</si>
  <si>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</si>
  <si>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</si>
  <si>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</si>
  <si>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</si>
  <si>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</si>
  <si>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</si>
  <si>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</si>
  <si>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</si>
  <si>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</si>
  <si>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</si>
  <si>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</si>
  <si>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</si>
  <si>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</si>
  <si>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</si>
  <si>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</si>
  <si>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</si>
  <si>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</si>
  <si>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</si>
  <si>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</si>
  <si>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</si>
  <si>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</si>
  <si>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</si>
  <si>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</si>
  <si>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</si>
  <si>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</si>
  <si>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</si>
  <si>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</si>
  <si>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</si>
  <si>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</si>
  <si>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</si>
  <si>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</si>
  <si>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</si>
  <si>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</si>
  <si>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</si>
  <si>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</si>
  <si>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</si>
  <si>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</si>
  <si>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</si>
  <si>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</si>
  <si>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</si>
  <si>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</si>
  <si>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</si>
  <si>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</si>
  <si>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</si>
  <si>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</si>
  <si>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</si>
  <si>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</si>
  <si>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</si>
  <si>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</si>
  <si>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</si>
  <si>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</si>
  <si>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</si>
  <si>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</si>
  <si>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</si>
  <si>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</si>
  <si>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</si>
  <si>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</si>
  <si>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</si>
  <si>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</si>
  <si>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</si>
  <si>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</si>
  <si>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</si>
  <si>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</si>
  <si>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</si>
  <si>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</si>
  <si>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</si>
  <si>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</si>
  <si>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</si>
  <si>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</si>
  <si>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</si>
  <si>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</si>
  <si>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</si>
  <si>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</si>
  <si>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</si>
  <si>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</si>
  <si>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</si>
  <si>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</si>
  <si>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</si>
  <si>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</si>
  <si>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</si>
  <si>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</si>
  <si>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</si>
  <si>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</si>
  <si>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</si>
  <si>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</si>
  <si>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</si>
  <si>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</si>
  <si>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</si>
  <si>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</si>
  <si>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</si>
  <si>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</si>
  <si>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</si>
  <si>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</si>
  <si>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</si>
  <si>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</si>
  <si>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</si>
  <si>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</si>
  <si>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</si>
  <si>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</si>
  <si>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</si>
  <si>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</si>
  <si>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</si>
  <si>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</si>
  <si>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</si>
  <si>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</si>
  <si>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</si>
  <si>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</si>
  <si>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</si>
  <si>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</si>
  <si>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</si>
  <si>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</si>
  <si>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</si>
  <si>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</si>
  <si>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</si>
  <si>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</si>
  <si>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</si>
  <si>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</si>
  <si>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</si>
  <si>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</si>
  <si>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</si>
  <si>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</si>
  <si>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</si>
  <si>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</si>
  <si>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</si>
  <si>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</si>
  <si>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</si>
  <si>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</si>
  <si>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</si>
  <si>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</si>
  <si>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</si>
  <si>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</si>
  <si>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</si>
  <si>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</si>
  <si>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</si>
  <si>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</si>
  <si>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</si>
  <si>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</si>
  <si>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</si>
  <si>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</si>
  <si>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</si>
  <si>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</si>
  <si>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</si>
  <si>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</si>
  <si>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</si>
  <si>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</si>
  <si>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</si>
  <si>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</si>
  <si>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</si>
  <si>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</si>
  <si>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</si>
  <si>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</si>
  <si>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</si>
  <si>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</si>
  <si>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</si>
  <si>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</si>
  <si>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</si>
  <si>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</si>
  <si>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</si>
  <si>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</si>
  <si>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</si>
  <si>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</si>
  <si>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</si>
  <si>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</si>
  <si>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</si>
  <si>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</si>
  <si>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</si>
  <si>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</si>
  <si>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</si>
  <si>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</si>
  <si>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</si>
  <si>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</si>
  <si>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</si>
  <si>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</si>
  <si>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</si>
  <si>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</si>
  <si>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</si>
  <si>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</si>
  <si>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</si>
  <si>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</si>
  <si>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</si>
  <si>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</si>
  <si>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</si>
  <si>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</si>
  <si>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</si>
  <si>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</si>
  <si>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</si>
  <si>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</si>
  <si>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</si>
  <si>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</si>
  <si>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</si>
  <si>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</si>
  <si>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</si>
  <si>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</si>
  <si>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</si>
  <si>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</si>
  <si>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</si>
  <si>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</si>
  <si>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</si>
  <si>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</si>
  <si>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</si>
  <si>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</si>
  <si>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</si>
  <si>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</si>
  <si>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</si>
  <si>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</si>
  <si>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</si>
  <si>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</si>
  <si>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</si>
  <si>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</si>
  <si>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</si>
  <si>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</si>
  <si>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</si>
  <si>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</si>
  <si>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</si>
  <si>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</si>
  <si>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</si>
  <si>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</si>
  <si>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</si>
  <si>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</si>
  <si>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</si>
  <si>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</si>
  <si>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</si>
  <si>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</si>
  <si>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</si>
  <si>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</si>
  <si>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</si>
  <si>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</si>
  <si>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</si>
  <si>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</si>
  <si>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</si>
  <si>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</si>
  <si>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</si>
  <si>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</si>
  <si>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</si>
  <si>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</si>
  <si>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</si>
  <si>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</si>
  <si>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</si>
  <si>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</si>
  <si>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</si>
  <si>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</si>
  <si>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</si>
  <si>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</si>
  <si>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</si>
  <si>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</si>
  <si>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</si>
  <si>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</si>
  <si>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</si>
  <si>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</si>
  <si>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</si>
  <si>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</si>
  <si>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</si>
  <si>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</si>
  <si>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</si>
  <si>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</si>
  <si>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</si>
  <si>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</si>
  <si>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</si>
  <si>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</si>
  <si>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</si>
  <si>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</si>
  <si>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</si>
  <si>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</si>
  <si>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</si>
  <si>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</si>
  <si>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</si>
  <si>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</si>
  <si>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</si>
  <si>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</si>
  <si>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</si>
  <si>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</si>
  <si>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</si>
  <si>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</si>
  <si>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</si>
  <si>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</si>
  <si>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</si>
  <si>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</si>
  <si>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</si>
  <si>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</si>
  <si>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</si>
  <si>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</si>
  <si>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</si>
  <si>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</si>
  <si>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</si>
  <si>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</si>
  <si>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</si>
  <si>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</si>
  <si>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</si>
  <si>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</si>
  <si>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</si>
  <si>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</si>
  <si>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</si>
  <si>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</si>
  <si>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</si>
  <si>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</si>
  <si>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</si>
  <si>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</si>
  <si>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</si>
  <si>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</si>
  <si>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</si>
  <si>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</si>
  <si>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</si>
  <si>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</si>
  <si>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</si>
  <si>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</si>
  <si>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</si>
  <si>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</si>
  <si>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</si>
  <si>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</si>
  <si>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</si>
  <si>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</si>
  <si>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</si>
  <si>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</si>
  <si>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</si>
  <si>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</si>
  <si>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</si>
  <si>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</si>
  <si>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</si>
  <si>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</si>
  <si>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</si>
  <si>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</si>
  <si>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</si>
  <si>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</si>
  <si>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</si>
  <si>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</si>
  <si>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</si>
  <si>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</si>
  <si>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</si>
  <si>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</si>
  <si>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</si>
  <si>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</si>
  <si>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</si>
  <si>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</si>
  <si>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</si>
  <si>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</si>
  <si>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</si>
  <si>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</si>
  <si>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</si>
  <si>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</si>
  <si>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</si>
  <si>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</si>
  <si>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</si>
  <si>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</si>
  <si>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</si>
  <si>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</si>
  <si>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</si>
  <si>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</si>
  <si>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</si>
  <si>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</si>
  <si>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</si>
  <si>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</si>
  <si>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</si>
  <si>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</si>
  <si>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</si>
  <si>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</si>
  <si>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</si>
  <si>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</si>
  <si>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</si>
  <si>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</si>
  <si>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</si>
  <si>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</si>
  <si>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</si>
  <si>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</si>
  <si>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</si>
  <si>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</si>
  <si>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</si>
  <si>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</si>
  <si>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</si>
  <si>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</si>
  <si>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</si>
  <si>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</si>
  <si>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</si>
  <si>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</si>
  <si>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</si>
  <si>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</si>
  <si>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</si>
  <si>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</si>
  <si>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</si>
  <si>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</si>
  <si>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</si>
  <si>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</si>
  <si>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</si>
  <si>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</si>
  <si>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</si>
  <si>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</si>
  <si>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</si>
  <si>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</si>
  <si>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</si>
  <si>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</si>
  <si>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</si>
  <si>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</si>
  <si>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</si>
  <si>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</si>
  <si>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</si>
  <si>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</si>
  <si>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</si>
  <si>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</si>
  <si>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</si>
  <si>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</si>
  <si>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</si>
  <si>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</si>
  <si>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</si>
  <si>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</si>
  <si>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</si>
  <si>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</si>
  <si>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</si>
  <si>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</si>
  <si>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</si>
  <si>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</si>
  <si>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</si>
  <si>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</si>
  <si>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</si>
  <si>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</si>
  <si>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</si>
  <si>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</si>
  <si>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</si>
  <si>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</si>
  <si>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</si>
  <si>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</si>
  <si>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</si>
  <si>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</si>
  <si>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</si>
  <si>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</si>
  <si>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</si>
  <si>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</si>
  <si>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</si>
  <si>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</si>
  <si>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</si>
  <si>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</si>
  <si>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</si>
  <si>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</si>
  <si>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</si>
  <si>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</si>
  <si>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</si>
  <si>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</si>
  <si>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</si>
  <si>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</si>
  <si>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</si>
  <si>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</si>
  <si>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</si>
  <si>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</si>
  <si>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</si>
  <si>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</si>
  <si>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</si>
  <si>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</si>
  <si>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</si>
  <si>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</si>
  <si>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</si>
  <si>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</si>
  <si>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</si>
  <si>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</si>
  <si>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</si>
  <si>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</si>
  <si>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</si>
  <si>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</si>
  <si>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</si>
  <si>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</si>
  <si>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</si>
  <si>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</si>
  <si>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</si>
  <si>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</si>
  <si>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</si>
  <si>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</si>
  <si>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</si>
  <si>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</si>
  <si>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</si>
  <si>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</si>
  <si>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</si>
  <si>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</si>
  <si>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</si>
  <si>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</si>
  <si>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</si>
  <si>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</si>
  <si>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</si>
  <si>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</si>
  <si>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</si>
  <si>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</si>
  <si>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</si>
  <si>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</si>
  <si>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</si>
  <si>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</si>
  <si>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</si>
  <si>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</si>
  <si>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</si>
  <si>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</si>
  <si>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</si>
  <si>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</si>
  <si>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</si>
  <si>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</si>
  <si>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</si>
  <si>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</si>
  <si>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</si>
  <si>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</si>
  <si>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</si>
  <si>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</si>
  <si>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</si>
  <si>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</si>
  <si>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</si>
  <si>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</si>
  <si>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</si>
  <si>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</si>
  <si>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</si>
  <si>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</si>
  <si>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</si>
  <si>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</si>
  <si>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</si>
  <si>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</si>
  <si>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</si>
  <si>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</si>
  <si>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</si>
  <si>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</si>
  <si>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</si>
  <si>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</si>
  <si>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</si>
  <si>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</si>
  <si>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</si>
  <si>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</si>
  <si>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</si>
  <si>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</si>
  <si>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</si>
  <si>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</si>
  <si>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</si>
  <si>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</si>
  <si>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</si>
  <si>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</si>
  <si>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</si>
  <si>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</si>
  <si>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</si>
  <si>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</si>
  <si>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</si>
  <si>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</si>
  <si>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</si>
  <si>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</si>
  <si>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</si>
  <si>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</si>
  <si>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</si>
  <si>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</si>
  <si>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</si>
  <si>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</si>
  <si>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</si>
  <si>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</si>
  <si>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</si>
  <si>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</si>
  <si>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</si>
  <si>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</si>
  <si>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</si>
  <si>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</si>
  <si>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</si>
  <si>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</si>
  <si>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</si>
  <si>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</si>
  <si>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</si>
  <si>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</si>
  <si>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</si>
  <si>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</si>
  <si>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</si>
  <si>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</si>
  <si>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</si>
  <si>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</si>
  <si>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</si>
  <si>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</si>
  <si>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</si>
  <si>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</si>
  <si>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</si>
  <si>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</si>
  <si>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</si>
  <si>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</si>
  <si>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</si>
  <si>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</si>
  <si>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</si>
  <si>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</si>
  <si>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</si>
  <si>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</si>
  <si>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</si>
  <si>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</si>
  <si>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</si>
  <si>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</si>
  <si>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</si>
  <si>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</si>
  <si>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</si>
  <si>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</si>
  <si>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</si>
  <si>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</si>
  <si>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</si>
  <si>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</si>
  <si>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</si>
  <si>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</si>
  <si>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</si>
  <si>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</si>
  <si>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</si>
  <si>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</si>
  <si>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</si>
  <si>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</si>
  <si>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</si>
  <si>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</si>
  <si>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</si>
  <si>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</si>
  <si>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</si>
  <si>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</si>
  <si>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</si>
  <si>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</si>
  <si>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</si>
  <si>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</si>
  <si>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</si>
  <si>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</si>
  <si>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</si>
  <si>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</si>
  <si>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</si>
  <si>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</si>
  <si>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</si>
  <si>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</si>
  <si>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</si>
  <si>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</si>
  <si>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</si>
  <si>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</si>
  <si>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</si>
  <si>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</si>
  <si>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</si>
  <si>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</si>
  <si>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</si>
  <si>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</si>
  <si>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</si>
  <si>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</si>
  <si>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</si>
  <si>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</si>
  <si>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</si>
  <si>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</si>
  <si>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</si>
  <si>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</si>
  <si>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</si>
  <si>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</si>
  <si>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</si>
  <si>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</si>
  <si>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</si>
  <si>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</si>
  <si>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</si>
  <si>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</si>
  <si>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</si>
  <si>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</si>
  <si>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</si>
  <si>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</si>
  <si>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</si>
  <si>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</si>
  <si>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</si>
  <si>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</si>
  <si>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</si>
  <si>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</si>
  <si>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</si>
  <si>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</si>
  <si>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</si>
  <si>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</si>
  <si>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</si>
  <si>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</si>
  <si>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</si>
  <si>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</si>
  <si>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</si>
  <si>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</si>
  <si>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</si>
  <si>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</si>
  <si>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</si>
  <si>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</si>
  <si>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</si>
  <si>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</si>
  <si>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</si>
  <si>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</si>
  <si>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</si>
  <si>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</si>
  <si>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</si>
  <si>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</si>
  <si>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</si>
  <si>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</si>
  <si>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</si>
  <si>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</si>
  <si>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</si>
  <si>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</si>
  <si>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</si>
  <si>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</si>
  <si>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</si>
  <si>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</si>
  <si>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</si>
  <si>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</si>
  <si>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</si>
  <si>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</si>
  <si>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</si>
  <si>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</si>
  <si>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</si>
  <si>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</si>
  <si>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</si>
  <si>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</si>
  <si>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</si>
  <si>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</si>
  <si>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</si>
  <si>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</si>
  <si>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</si>
  <si>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</si>
  <si>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</si>
  <si>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</si>
  <si>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</si>
  <si>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</si>
  <si>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</si>
  <si>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</si>
  <si>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</si>
  <si>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</si>
  <si>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</si>
  <si>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</si>
  <si>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</si>
  <si>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</si>
  <si>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</si>
  <si>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</si>
  <si>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</si>
  <si>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</si>
  <si>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</si>
  <si>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</si>
  <si>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</si>
  <si>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</si>
  <si>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</si>
  <si>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</si>
  <si>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</si>
  <si>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</si>
  <si>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</si>
  <si>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</si>
  <si>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</si>
  <si>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</si>
  <si>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</si>
  <si>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</si>
  <si>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</si>
  <si>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</si>
  <si>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</si>
  <si>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</si>
  <si>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</si>
  <si>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</si>
  <si>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</si>
  <si>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</si>
  <si>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</si>
  <si>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</si>
  <si>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</si>
  <si>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</si>
  <si>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</si>
  <si>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</si>
  <si>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</si>
  <si>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</si>
  <si>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</si>
  <si>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</si>
  <si>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</si>
  <si>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</si>
  <si>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</si>
  <si>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</si>
  <si>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</si>
  <si>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</si>
  <si>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</si>
  <si>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</si>
  <si>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</si>
  <si>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</si>
  <si>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</si>
  <si>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</si>
  <si>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</si>
  <si>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</si>
  <si>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</si>
  <si>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</si>
  <si>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</si>
  <si>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</si>
  <si>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</si>
  <si>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</si>
  <si>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</si>
  <si>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</si>
  <si>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</si>
  <si>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</si>
  <si>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</si>
  <si>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</si>
  <si>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</si>
  <si>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</si>
  <si>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</si>
  <si>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</si>
  <si>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</si>
  <si>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</si>
  <si>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</si>
  <si>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</si>
  <si>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</si>
  <si>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</si>
  <si>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</si>
  <si>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</si>
  <si>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</si>
  <si>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</si>
  <si>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</si>
  <si>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</si>
  <si>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</si>
  <si>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</si>
  <si>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</si>
  <si>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</si>
  <si>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</si>
  <si>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</si>
  <si>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</si>
  <si>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</si>
  <si>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</si>
  <si>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</si>
  <si>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</si>
  <si>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</si>
  <si>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</si>
  <si>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</si>
  <si>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</si>
  <si>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</si>
  <si>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</si>
  <si>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</si>
  <si>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</si>
  <si>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</si>
  <si>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</si>
  <si>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</si>
  <si>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</si>
  <si>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</si>
  <si>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</si>
  <si>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</si>
  <si>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</si>
  <si>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</si>
  <si>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</si>
  <si>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</si>
  <si>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</si>
  <si>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</si>
  <si>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</si>
  <si>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</si>
  <si>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</si>
  <si>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</si>
  <si>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</si>
  <si>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</si>
  <si>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</si>
  <si>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</si>
  <si>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</si>
  <si>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</si>
  <si>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</si>
  <si>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</si>
  <si>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</si>
  <si>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</si>
  <si>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</si>
  <si>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</si>
  <si>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</si>
  <si>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</si>
  <si>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</si>
  <si>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</si>
  <si>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</si>
  <si>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</si>
  <si>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</si>
  <si>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</si>
  <si>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</si>
  <si>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</si>
  <si>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</si>
  <si>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</si>
  <si>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</si>
  <si>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</si>
  <si>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</si>
  <si>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</si>
  <si>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</si>
  <si>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</si>
  <si>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</si>
  <si>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</si>
  <si>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</si>
  <si>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</si>
  <si>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</si>
  <si>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</si>
  <si>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</si>
  <si>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</si>
  <si>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</si>
  <si>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</si>
  <si>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</si>
  <si>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</si>
  <si>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</si>
  <si>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</si>
  <si>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</si>
  <si>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</si>
  <si>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</si>
  <si>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</si>
  <si>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</si>
  <si>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</si>
  <si>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</si>
  <si>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</si>
  <si>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</si>
  <si>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</si>
  <si>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</si>
  <si>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</si>
  <si>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</si>
  <si>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</si>
  <si>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</si>
  <si>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</si>
  <si>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</si>
  <si>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</si>
  <si>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</si>
  <si>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</si>
  <si>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</si>
  <si>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</si>
  <si>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</si>
  <si>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</si>
  <si>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</si>
  <si>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</si>
  <si>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</si>
  <si>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</si>
  <si>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</si>
  <si>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</si>
  <si>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</si>
  <si>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</si>
  <si>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</si>
  <si>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</si>
  <si>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</si>
  <si>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</si>
  <si>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</si>
  <si>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</si>
  <si>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</si>
  <si>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</si>
  <si>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</si>
  <si>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</si>
  <si>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</si>
  <si>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</si>
  <si>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</si>
  <si>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</si>
  <si>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</si>
  <si>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</si>
  <si>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</si>
  <si>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</si>
  <si>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</si>
  <si>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</si>
  <si>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</si>
  <si>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</si>
  <si>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</si>
  <si>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</si>
  <si>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</si>
  <si>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</si>
  <si>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</si>
  <si>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</si>
  <si>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</si>
  <si>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</si>
  <si>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</si>
  <si>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</si>
  <si>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</si>
  <si>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</si>
  <si>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</si>
  <si>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</si>
  <si>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</si>
  <si>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</si>
  <si>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</si>
  <si>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</si>
  <si>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</si>
  <si>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</si>
  <si>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</si>
  <si>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</si>
  <si>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</si>
  <si>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</si>
  <si>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</si>
  <si>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</si>
  <si>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</si>
  <si>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</si>
  <si>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</si>
  <si>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</si>
  <si>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</si>
  <si>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</si>
  <si>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</si>
  <si>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</si>
  <si>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</si>
  <si>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</si>
  <si>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</si>
  <si>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</si>
  <si>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</si>
  <si>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</si>
  <si>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</si>
  <si>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</si>
  <si>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</si>
  <si>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</si>
  <si>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</si>
  <si>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</si>
  <si>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</si>
  <si>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</si>
  <si>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</si>
  <si>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</si>
  <si>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</si>
  <si>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</si>
  <si>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</si>
  <si>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</si>
  <si>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</si>
  <si>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</si>
  <si>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</si>
  <si>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</si>
  <si>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</si>
  <si>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</si>
  <si>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</si>
  <si>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</si>
  <si>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</si>
  <si>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</si>
  <si>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</si>
  <si>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</si>
  <si>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</si>
  <si>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</si>
  <si>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</si>
  <si>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</si>
  <si>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</si>
  <si>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</si>
  <si>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</si>
  <si>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</si>
  <si>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</si>
  <si>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</si>
  <si>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</si>
  <si>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</si>
  <si>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</si>
  <si>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</si>
  <si>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</si>
  <si>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</si>
  <si>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</si>
  <si>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</si>
  <si>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</si>
  <si>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</si>
  <si>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</si>
  <si>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</si>
  <si>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</si>
  <si>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</si>
  <si>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</si>
  <si>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</si>
  <si>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</si>
  <si>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</si>
  <si>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</si>
  <si>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</si>
  <si>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</si>
  <si>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</si>
  <si>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</si>
  <si>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</si>
  <si>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</si>
  <si>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</si>
  <si>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</si>
  <si>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</si>
  <si>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</si>
  <si>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</si>
  <si>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</si>
  <si>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</si>
  <si>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</si>
  <si>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</si>
  <si>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</si>
  <si>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</si>
  <si>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</si>
  <si>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</si>
  <si>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</si>
  <si>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</si>
  <si>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</si>
  <si>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</si>
  <si>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</si>
  <si>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</si>
  <si>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</si>
  <si>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</si>
  <si>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</si>
  <si>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</si>
  <si>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</si>
  <si>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</si>
  <si>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</si>
  <si>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</si>
  <si>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</si>
  <si>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</si>
  <si>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</si>
  <si>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</si>
  <si>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</si>
  <si>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</si>
  <si>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</si>
  <si>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</si>
  <si>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</si>
  <si>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</si>
  <si>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</si>
  <si>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</si>
  <si>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</si>
  <si>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</si>
  <si>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</si>
  <si>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</si>
  <si>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</si>
  <si>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</si>
  <si>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</si>
  <si>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</si>
  <si>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</si>
  <si>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</si>
  <si>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</si>
  <si>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</si>
  <si>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</si>
  <si>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</si>
  <si>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</si>
  <si>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</si>
  <si>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</si>
  <si>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</si>
  <si>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</si>
  <si>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</si>
  <si>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</si>
  <si>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</si>
  <si>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</si>
  <si>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</si>
  <si>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</si>
  <si>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</si>
  <si>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</si>
  <si>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</si>
  <si>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</si>
  <si>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</si>
  <si>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</si>
  <si>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</si>
  <si>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</si>
  <si>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</si>
  <si>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</si>
  <si>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</si>
  <si>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</si>
  <si>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</si>
  <si>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</si>
  <si>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</si>
  <si>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</si>
  <si>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</si>
  <si>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</si>
  <si>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</si>
  <si>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</si>
  <si>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</si>
  <si>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</si>
  <si>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</si>
  <si>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</si>
  <si>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</si>
  <si>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</si>
  <si>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</si>
  <si>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</si>
  <si>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</si>
  <si>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</si>
  <si>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</si>
  <si>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</si>
  <si>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</si>
  <si>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</si>
  <si>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</si>
  <si>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</si>
  <si>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</si>
  <si>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</si>
  <si>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</si>
  <si>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</si>
  <si>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</si>
  <si>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</si>
  <si>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</si>
  <si>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</si>
  <si>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</si>
  <si>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</si>
  <si>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</si>
  <si>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</si>
  <si>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</si>
  <si>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</si>
  <si>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</si>
  <si>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</si>
  <si>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</si>
  <si>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</si>
  <si>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</si>
  <si>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</si>
  <si>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</si>
  <si>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</si>
  <si>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</si>
  <si>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</si>
  <si>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</si>
  <si>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</si>
  <si>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</si>
  <si>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</si>
  <si>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</si>
  <si>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</si>
  <si>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</si>
  <si>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</si>
  <si>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</si>
  <si>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</si>
  <si>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</si>
  <si>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</si>
  <si>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</si>
  <si>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</si>
  <si>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</si>
  <si>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</si>
  <si>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</si>
  <si>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</si>
  <si>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</si>
  <si>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</si>
  <si>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</si>
  <si>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</si>
  <si>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</si>
  <si>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</si>
  <si>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</si>
  <si>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</si>
  <si>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</si>
  <si>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</si>
  <si>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</si>
  <si>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</si>
  <si>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</si>
  <si>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</si>
  <si>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</si>
  <si>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</si>
  <si>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</si>
  <si>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</si>
  <si>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</si>
  <si>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</si>
  <si>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</si>
  <si>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</si>
  <si>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</si>
  <si>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</si>
  <si>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</si>
  <si>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</si>
  <si>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</si>
  <si>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</si>
  <si>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</si>
  <si>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</si>
  <si>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</si>
  <si>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</si>
  <si>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</si>
  <si>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</si>
  <si>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</si>
  <si>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</si>
  <si>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</si>
  <si>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</si>
  <si>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</si>
  <si>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</si>
  <si>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</si>
  <si>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</si>
  <si>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</si>
  <si>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</si>
  <si>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</si>
  <si>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</si>
  <si>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</si>
  <si>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</si>
  <si>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</si>
  <si>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</si>
  <si>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</si>
  <si>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</si>
  <si>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</si>
  <si>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</si>
  <si>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</si>
  <si>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</si>
  <si>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</si>
  <si>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</si>
  <si>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</si>
  <si>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</si>
  <si>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</si>
  <si>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</si>
  <si>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</si>
  <si>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</si>
  <si>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</si>
  <si>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</si>
  <si>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</si>
  <si>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</si>
  <si>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</si>
  <si>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</si>
  <si>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</si>
  <si>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</si>
  <si>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</si>
  <si>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</si>
  <si>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</si>
  <si>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</si>
  <si>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</si>
  <si>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</si>
  <si>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</si>
  <si>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</si>
  <si>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</si>
  <si>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</si>
  <si>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</si>
  <si>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</si>
  <si>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</si>
  <si>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</si>
  <si>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</si>
  <si>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</si>
  <si>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</si>
  <si>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</si>
  <si>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</si>
  <si>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</si>
  <si>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</si>
  <si>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</si>
  <si>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</si>
  <si>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</si>
  <si>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</si>
  <si>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</si>
  <si>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</si>
  <si>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</si>
  <si>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</si>
  <si>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</si>
  <si>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</si>
  <si>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</si>
  <si>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</si>
  <si>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</si>
  <si>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</si>
  <si>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</si>
  <si>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</si>
  <si>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</si>
  <si>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</si>
  <si>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</si>
  <si>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</si>
  <si>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</si>
  <si>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</si>
  <si>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</si>
  <si>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</si>
  <si>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</si>
  <si>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</si>
  <si>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</si>
  <si>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</si>
  <si>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</si>
  <si>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</si>
  <si>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</si>
  <si>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</si>
  <si>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</si>
  <si>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</si>
  <si>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</si>
  <si>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</si>
  <si>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</si>
  <si>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</si>
  <si>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</si>
  <si>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</si>
  <si>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</si>
  <si>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</si>
  <si>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</si>
  <si>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</si>
  <si>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</si>
  <si>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</si>
  <si>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</si>
  <si>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</si>
  <si>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</si>
  <si>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</si>
  <si>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</si>
  <si>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</si>
  <si>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</si>
  <si>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</si>
  <si>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</si>
  <si>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</si>
  <si>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</si>
  <si>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</si>
  <si>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</si>
  <si>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</si>
  <si>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</si>
  <si>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</si>
  <si>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</si>
  <si>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</si>
  <si>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</si>
  <si>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</si>
  <si>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</si>
  <si>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</si>
  <si>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</si>
  <si>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</si>
  <si>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</si>
  <si>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</si>
  <si>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</si>
  <si>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</si>
  <si>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</si>
  <si>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</si>
  <si>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</si>
  <si>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</si>
  <si>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</si>
  <si>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</si>
  <si>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</si>
  <si>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</si>
  <si>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</si>
  <si>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</si>
  <si>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</si>
  <si>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</si>
  <si>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</si>
  <si>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</si>
  <si>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</si>
  <si>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</si>
  <si>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</si>
  <si>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</si>
  <si>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</si>
  <si>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</si>
  <si>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</si>
  <si>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</si>
  <si>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</si>
  <si>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</si>
  <si>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</si>
  <si>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</si>
  <si>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</si>
  <si>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</si>
  <si>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</si>
  <si>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</si>
  <si>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</si>
  <si>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</si>
  <si>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</si>
  <si>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</si>
  <si>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</si>
  <si>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</si>
  <si>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</si>
  <si>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</si>
  <si>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</si>
  <si>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</si>
  <si>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</si>
  <si>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</si>
  <si>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</si>
  <si>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</si>
  <si>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</si>
  <si>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</si>
  <si>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</si>
  <si>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</si>
  <si>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</si>
  <si>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</si>
  <si>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</si>
  <si>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</si>
  <si>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</si>
  <si>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</si>
  <si>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</si>
  <si>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</si>
  <si>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</si>
  <si>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</si>
  <si>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</si>
  <si>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</si>
  <si>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</si>
  <si>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</si>
  <si>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</si>
  <si>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</si>
  <si>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</si>
  <si>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</si>
  <si>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</si>
  <si>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</si>
  <si>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</si>
  <si>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</si>
  <si>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</si>
  <si>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</si>
  <si>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</si>
  <si>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</si>
  <si>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</si>
  <si>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</si>
  <si>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</si>
  <si>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</si>
  <si>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</si>
  <si>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</si>
  <si>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</si>
  <si>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</si>
  <si>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</si>
  <si>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</si>
  <si>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</si>
  <si>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</si>
  <si>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</si>
  <si>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</si>
  <si>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</si>
  <si>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</si>
  <si>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</si>
  <si>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</si>
  <si>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</si>
  <si>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</si>
  <si>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</si>
  <si>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</si>
  <si>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</si>
  <si>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</si>
  <si>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</si>
  <si>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</si>
  <si>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</si>
  <si>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</si>
  <si>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</si>
  <si>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</si>
  <si>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</si>
  <si>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</si>
  <si>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</si>
  <si>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</si>
  <si>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</si>
  <si>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</si>
  <si>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</si>
  <si>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</si>
  <si>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</si>
  <si>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</si>
  <si>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</si>
  <si>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</si>
  <si>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</si>
  <si>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</si>
  <si>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</si>
  <si>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</si>
  <si>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</si>
  <si>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</si>
  <si>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</si>
  <si>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</si>
  <si>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</si>
  <si>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</si>
  <si>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</si>
  <si>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</si>
  <si>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</si>
  <si>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</si>
  <si>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</si>
  <si>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</si>
  <si>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</si>
  <si>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</si>
  <si>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</si>
  <si>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</si>
  <si>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</si>
  <si>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</si>
  <si>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</si>
  <si>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</si>
  <si>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</si>
  <si>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</si>
  <si>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</si>
  <si>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</si>
  <si>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</si>
  <si>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</si>
  <si>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</si>
  <si>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</si>
  <si>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</si>
  <si>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</si>
  <si>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</si>
  <si>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</si>
  <si>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</si>
  <si>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</si>
  <si>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</si>
  <si>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</si>
  <si>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</si>
  <si>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</si>
  <si>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</si>
  <si>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</si>
  <si>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</si>
  <si>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</si>
  <si>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</si>
  <si>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</si>
  <si>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</si>
  <si>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</si>
  <si>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</si>
  <si>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</si>
  <si>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</si>
  <si>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</si>
  <si>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</si>
  <si>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</si>
  <si>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</si>
  <si>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</si>
  <si>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</si>
  <si>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</si>
  <si>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</si>
  <si>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</si>
  <si>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</si>
  <si>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</si>
  <si>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</si>
  <si>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</si>
  <si>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</si>
  <si>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</si>
  <si>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</si>
  <si>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</si>
  <si>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</si>
  <si>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</si>
  <si>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</si>
  <si>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</si>
  <si>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</si>
  <si>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</si>
  <si>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</si>
  <si>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</si>
  <si>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</si>
  <si>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</si>
  <si>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</si>
  <si>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</si>
  <si>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</si>
  <si>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</si>
  <si>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</si>
  <si>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</si>
  <si>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</si>
  <si>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</si>
  <si>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</si>
  <si>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</si>
  <si>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</si>
  <si>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</si>
  <si>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</si>
  <si>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</si>
  <si>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</si>
  <si>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</si>
  <si>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</si>
  <si>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</si>
  <si>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</si>
  <si>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</si>
  <si>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</si>
  <si>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</si>
  <si>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</si>
  <si>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</si>
  <si>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</si>
  <si>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</si>
  <si>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</si>
  <si>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</si>
  <si>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</si>
  <si>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</si>
  <si>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</si>
  <si>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</si>
  <si>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</si>
  <si>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</si>
  <si>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</si>
  <si>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</si>
  <si>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</si>
  <si>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</si>
  <si>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</si>
  <si>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</si>
  <si>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</si>
  <si>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</si>
  <si>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</si>
  <si>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</si>
  <si>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</si>
  <si>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</si>
  <si>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</si>
  <si>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</si>
  <si>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</si>
  <si>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</si>
  <si>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</si>
  <si>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</si>
  <si>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</si>
  <si>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</si>
  <si>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</si>
  <si>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</si>
  <si>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</si>
  <si>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</si>
  <si>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</si>
  <si>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</si>
  <si>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</si>
  <si>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</si>
  <si>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</si>
  <si>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</si>
  <si>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</si>
  <si>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</si>
  <si>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</si>
  <si>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</si>
  <si>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</si>
  <si>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</si>
  <si>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</si>
  <si>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</si>
  <si>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</si>
  <si>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</si>
  <si>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</si>
  <si>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</si>
  <si>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</si>
  <si>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</si>
  <si>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</si>
  <si>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</si>
  <si>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</si>
  <si>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</si>
  <si>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</si>
  <si>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</si>
  <si>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</si>
  <si>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</si>
  <si>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</si>
  <si>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</si>
  <si>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</si>
  <si>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</si>
  <si>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</si>
  <si>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</si>
  <si>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</si>
  <si>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</si>
  <si>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</si>
  <si>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</si>
  <si>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</si>
  <si>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</si>
  <si>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</si>
  <si>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</si>
  <si>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</si>
  <si>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</si>
  <si>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</si>
  <si>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</si>
  <si>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</si>
  <si>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</si>
  <si>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</si>
  <si>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</si>
  <si>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</si>
  <si>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</si>
  <si>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</si>
  <si>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</si>
  <si>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</si>
  <si>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</si>
  <si>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</si>
  <si>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</si>
  <si>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</si>
  <si>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</si>
  <si>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</si>
  <si>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</si>
  <si>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</si>
  <si>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</si>
  <si>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</si>
  <si>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</si>
  <si>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</si>
  <si>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</si>
  <si>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</si>
  <si>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</si>
  <si>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</si>
  <si>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</si>
  <si>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</si>
  <si>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</si>
  <si>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</si>
  <si>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</si>
  <si>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</si>
  <si>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</si>
  <si>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</si>
  <si>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</si>
  <si>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</si>
  <si>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</si>
  <si>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</si>
  <si>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</si>
  <si>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</si>
  <si>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</si>
  <si>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</si>
  <si>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</si>
  <si>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</si>
  <si>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</si>
  <si>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</si>
  <si>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</si>
  <si>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</si>
  <si>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</si>
  <si>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</si>
  <si>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</si>
  <si>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</si>
  <si>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</si>
  <si>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</si>
  <si>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</si>
  <si>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</si>
  <si>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</si>
  <si>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</si>
  <si>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</si>
  <si>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</si>
  <si>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</si>
  <si>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</si>
  <si>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</si>
  <si>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</si>
  <si>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</si>
  <si>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</si>
  <si>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</si>
  <si>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</si>
  <si>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</si>
  <si>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</si>
  <si>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</si>
  <si>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</si>
  <si>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</si>
  <si>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</si>
  <si>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</si>
  <si>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</si>
  <si>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</si>
  <si>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</si>
  <si>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</si>
  <si>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</si>
  <si>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</si>
  <si>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</si>
  <si>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</si>
  <si>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</si>
  <si>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</si>
  <si>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</si>
  <si>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</si>
  <si>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</si>
  <si>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</si>
  <si>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</si>
  <si>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</si>
  <si>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</si>
  <si>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</si>
  <si>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</si>
  <si>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</si>
  <si>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</si>
  <si>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</si>
  <si>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</si>
  <si>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</si>
  <si>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</si>
  <si>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</si>
  <si>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</si>
  <si>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</si>
  <si>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</si>
  <si>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</si>
  <si>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</si>
  <si>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</si>
  <si>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</si>
  <si>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</si>
  <si>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</si>
  <si>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</si>
  <si>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</si>
  <si>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</si>
  <si>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</si>
  <si>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</si>
  <si>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</si>
  <si>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</si>
  <si>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</si>
  <si>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</si>
  <si>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</si>
  <si>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</si>
  <si>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</si>
  <si>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</si>
  <si>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</si>
  <si>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</si>
  <si>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</si>
  <si>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</si>
  <si>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</si>
  <si>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</si>
  <si>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</si>
  <si>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</si>
  <si>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</si>
  <si>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</si>
  <si>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</si>
  <si>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</si>
  <si>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</si>
  <si>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</si>
  <si>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</si>
  <si>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</si>
  <si>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</si>
  <si>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</si>
  <si>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</si>
  <si>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</si>
  <si>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</si>
  <si>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</si>
  <si>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</si>
  <si>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</si>
  <si>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</si>
  <si>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</si>
  <si>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</si>
  <si>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</si>
  <si>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</si>
  <si>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</si>
  <si>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</si>
  <si>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</si>
  <si>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</si>
  <si>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</si>
  <si>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</si>
  <si>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</si>
  <si>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</si>
  <si>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</si>
  <si>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</si>
  <si>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</si>
  <si>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</si>
  <si>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</si>
  <si>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</si>
  <si>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</si>
  <si>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</si>
  <si>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</si>
  <si>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</si>
  <si>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</si>
  <si>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</si>
  <si>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</si>
  <si>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</si>
  <si>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</si>
  <si>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</si>
  <si>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</si>
  <si>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</si>
  <si>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</si>
  <si>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</si>
  <si>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</si>
  <si>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</si>
  <si>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</si>
  <si>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</si>
  <si>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</si>
  <si>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</si>
  <si>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</si>
  <si>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</si>
  <si>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</si>
  <si>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</si>
  <si>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</si>
  <si>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</si>
  <si>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</si>
  <si>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</si>
  <si>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</si>
  <si>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</si>
  <si>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</si>
  <si>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</si>
  <si>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</si>
  <si>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</si>
  <si>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</si>
  <si>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</si>
  <si>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</si>
  <si>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</si>
  <si>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</si>
  <si>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</si>
  <si>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</si>
  <si>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</si>
  <si>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</si>
  <si>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</si>
  <si>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</si>
  <si>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</si>
  <si>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</si>
  <si>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</si>
  <si>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</si>
  <si>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</si>
  <si>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</si>
  <si>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</si>
  <si>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</si>
  <si>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</si>
  <si>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</si>
  <si>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</si>
  <si>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</si>
  <si>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</si>
  <si>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</si>
  <si>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</si>
  <si>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</si>
  <si>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</si>
  <si>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</si>
  <si>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</si>
  <si>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</si>
  <si>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</si>
  <si>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</si>
  <si>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</si>
  <si>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</si>
  <si>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</si>
  <si>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</si>
  <si>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</si>
  <si>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</si>
  <si>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</si>
  <si>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</si>
  <si>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</si>
  <si>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</si>
  <si>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</si>
  <si>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</si>
  <si>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</si>
  <si>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</si>
  <si>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</si>
  <si>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</si>
  <si>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</si>
  <si>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</si>
  <si>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</si>
  <si>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</si>
  <si>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</si>
  <si>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</si>
  <si>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</si>
  <si>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</si>
  <si>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</si>
  <si>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</si>
  <si>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</si>
  <si>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</si>
  <si>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</si>
  <si>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</si>
  <si>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</si>
  <si>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</si>
  <si>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</si>
  <si>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</si>
  <si>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</si>
  <si>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</si>
  <si>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</si>
  <si>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</si>
  <si>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</si>
  <si>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</si>
  <si>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</si>
  <si>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</si>
  <si>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</si>
  <si>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</si>
  <si>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</si>
  <si>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</si>
  <si>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</si>
  <si>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</si>
  <si>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</si>
  <si>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</si>
  <si>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</si>
  <si>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</si>
  <si>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</si>
  <si>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</si>
  <si>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</si>
  <si>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</si>
  <si>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</si>
  <si>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</si>
  <si>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</si>
  <si>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</si>
  <si>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</si>
  <si>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</si>
  <si>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</si>
  <si>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</si>
  <si>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</si>
  <si>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</si>
  <si>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</si>
  <si>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</si>
  <si>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</si>
  <si>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</si>
  <si>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</si>
  <si>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</si>
  <si>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</si>
  <si>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</si>
  <si>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</si>
  <si>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</si>
  <si>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</si>
  <si>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</si>
  <si>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</si>
  <si>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</si>
  <si>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</si>
  <si>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</si>
  <si>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</si>
  <si>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</si>
  <si>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</si>
  <si>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</si>
  <si>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</si>
  <si>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</si>
  <si>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</si>
  <si>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</si>
  <si>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</si>
  <si>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</si>
  <si>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</si>
  <si>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</si>
  <si>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</si>
  <si>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</si>
  <si>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</si>
  <si>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</si>
  <si>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</si>
  <si>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</si>
  <si>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</si>
  <si>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</si>
  <si>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</si>
  <si>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</si>
  <si>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</si>
  <si>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</si>
  <si>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</si>
  <si>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</si>
  <si>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</si>
  <si>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</si>
  <si>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</si>
  <si>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</si>
  <si>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</si>
  <si>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</si>
  <si>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</si>
  <si>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</si>
  <si>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</si>
  <si>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</si>
  <si>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</si>
  <si>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</si>
  <si>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</si>
  <si>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</si>
  <si>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</si>
  <si>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</si>
  <si>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</si>
  <si>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</si>
  <si>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</si>
  <si>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</si>
  <si>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</si>
  <si>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</si>
  <si>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</si>
  <si>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</si>
  <si>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</si>
  <si>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</si>
  <si>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</si>
  <si>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</si>
  <si>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</si>
  <si>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</si>
  <si>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</si>
  <si>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</si>
  <si>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</si>
  <si>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</si>
  <si>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</si>
  <si>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</si>
  <si>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</si>
  <si>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</si>
  <si>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</si>
  <si>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</si>
  <si>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</si>
  <si>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</si>
  <si>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</si>
  <si>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</si>
  <si>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</si>
  <si>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</si>
  <si>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</si>
  <si>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</si>
  <si>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</si>
  <si>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</si>
  <si>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</si>
  <si>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</si>
  <si>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</si>
  <si>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</si>
  <si>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</si>
  <si>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</si>
  <si>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</si>
  <si>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</si>
  <si>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</si>
  <si>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</si>
  <si>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</si>
  <si>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</si>
  <si>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</si>
  <si>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</si>
  <si>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</si>
  <si>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</si>
  <si>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</si>
  <si>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</si>
  <si>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</si>
  <si>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</si>
  <si>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</si>
  <si>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</si>
  <si>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</si>
  <si>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</si>
  <si>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</si>
  <si>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</si>
  <si>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</si>
  <si>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</si>
  <si>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</si>
  <si>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</si>
  <si>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</si>
  <si>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</si>
  <si>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</si>
  <si>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</si>
  <si>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</si>
  <si>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</si>
  <si>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</si>
  <si>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</si>
  <si>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</si>
  <si>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</si>
  <si>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</si>
  <si>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</si>
  <si>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</si>
  <si>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</si>
  <si>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</si>
  <si>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</si>
  <si>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</si>
  <si>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</si>
  <si>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</si>
  <si>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</si>
  <si>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</si>
  <si>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</si>
  <si>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</si>
  <si>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</si>
  <si>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</si>
  <si>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</si>
  <si>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</si>
  <si>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</si>
  <si>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</si>
  <si>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</si>
  <si>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</si>
  <si>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</si>
  <si>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</si>
  <si>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</si>
  <si>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</si>
  <si>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</si>
  <si>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</si>
  <si>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</si>
  <si>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</si>
  <si>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</si>
  <si>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</si>
  <si>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</si>
  <si>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</si>
  <si>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</si>
  <si>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</si>
  <si>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</si>
  <si>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</si>
  <si>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</si>
  <si>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</si>
  <si>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</si>
  <si>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</si>
  <si>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</si>
  <si>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</si>
  <si>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</si>
  <si>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</si>
  <si>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</si>
  <si>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</si>
  <si>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</si>
  <si>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</si>
  <si>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</si>
  <si>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</si>
  <si>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</si>
  <si>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</si>
  <si>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</si>
  <si>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</si>
  <si>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</si>
  <si>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</si>
  <si>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</si>
  <si>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</si>
  <si>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</si>
  <si>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</si>
  <si>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</si>
  <si>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</si>
  <si>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</si>
  <si>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</si>
  <si>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</si>
  <si>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</si>
  <si>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</si>
  <si>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</si>
  <si>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</si>
  <si>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</si>
  <si>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</si>
  <si>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</si>
  <si>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</si>
  <si>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</si>
  <si>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</si>
  <si>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</si>
  <si>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</si>
  <si>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</si>
  <si>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</si>
  <si>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</si>
  <si>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</si>
  <si>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</si>
  <si>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</si>
  <si>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</si>
  <si>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</si>
  <si>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</si>
  <si>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</si>
  <si>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</si>
  <si>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</si>
  <si>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</si>
  <si>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</si>
  <si>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</si>
  <si>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</si>
  <si>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</si>
  <si>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</si>
  <si>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</si>
  <si>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</si>
  <si>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</si>
  <si>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</si>
  <si>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</si>
  <si>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</si>
  <si>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</si>
  <si>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</si>
  <si>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</si>
  <si>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</si>
  <si>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</si>
  <si>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</si>
  <si>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</si>
  <si>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</si>
  <si>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</si>
  <si>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</si>
  <si>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</si>
  <si>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</si>
  <si>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</si>
  <si>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</si>
  <si>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</si>
  <si>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</si>
  <si>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</si>
  <si>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</si>
  <si>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</si>
  <si>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</si>
  <si>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</si>
  <si>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</si>
  <si>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</si>
  <si>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</si>
  <si>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</si>
  <si>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</si>
  <si>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</si>
  <si>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</si>
  <si>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</si>
  <si>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</si>
  <si>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</si>
  <si>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</si>
  <si>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</si>
  <si>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</si>
  <si>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</si>
  <si>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</si>
  <si>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</si>
  <si>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</si>
  <si>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</si>
  <si>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</si>
  <si>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</si>
  <si>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</si>
  <si>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</si>
  <si>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</si>
  <si>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</si>
  <si>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</si>
  <si>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</si>
  <si>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</si>
  <si>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</si>
  <si>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</si>
  <si>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</si>
  <si>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</si>
  <si>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</si>
  <si>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</si>
  <si>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</si>
  <si>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</si>
  <si>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</si>
  <si>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</si>
  <si>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</si>
  <si>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</si>
  <si>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</si>
  <si>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</si>
  <si>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</si>
  <si>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</si>
  <si>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</si>
  <si>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</si>
  <si>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</si>
  <si>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</si>
  <si>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</si>
  <si>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</si>
  <si>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</si>
  <si>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</si>
  <si>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</si>
  <si>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</si>
  <si>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</si>
  <si>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</si>
  <si>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</si>
  <si>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</si>
  <si>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</si>
  <si>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</si>
  <si>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</si>
  <si>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</si>
  <si>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</si>
  <si>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</si>
  <si>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</si>
  <si>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</si>
  <si>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</si>
  <si>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</si>
  <si>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</si>
  <si>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</si>
  <si>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</si>
  <si>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</si>
  <si>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</si>
  <si>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</si>
  <si>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</si>
  <si>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</si>
  <si>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</si>
  <si>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</si>
  <si>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</si>
  <si>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</si>
  <si>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</si>
  <si>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</si>
  <si>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</si>
  <si>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</si>
  <si>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</si>
  <si>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</si>
  <si>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</si>
  <si>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</si>
  <si>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</si>
  <si>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</si>
  <si>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</si>
  <si>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</si>
  <si>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</si>
  <si>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</si>
  <si>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</si>
  <si>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</si>
  <si>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</si>
  <si>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</si>
  <si>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</si>
  <si>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</si>
  <si>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</si>
  <si>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</si>
  <si>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</si>
  <si>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</si>
  <si>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</si>
  <si>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</si>
  <si>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</si>
  <si>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</si>
  <si>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</si>
  <si>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</si>
  <si>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</si>
  <si>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</si>
  <si>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</si>
  <si>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</si>
  <si>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</si>
  <si>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</si>
  <si>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</si>
  <si>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</si>
  <si>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</si>
  <si>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</si>
  <si>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</si>
  <si>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</si>
  <si>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</si>
  <si>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</si>
  <si>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</si>
  <si>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</si>
  <si>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</si>
  <si>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</si>
  <si>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</si>
  <si>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</si>
  <si>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</si>
  <si>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</si>
  <si>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</si>
  <si>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</si>
  <si>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</si>
  <si>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</si>
  <si>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</si>
  <si>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</si>
  <si>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</si>
  <si>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</si>
  <si>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</si>
  <si>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</si>
  <si>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</si>
  <si>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</si>
  <si>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</si>
  <si>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</si>
  <si>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</si>
  <si>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</si>
  <si>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</si>
  <si>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</si>
  <si>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</si>
  <si>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</si>
  <si>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</si>
  <si>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</si>
  <si>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</si>
  <si>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</si>
  <si>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</si>
  <si>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</si>
  <si>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</si>
  <si>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</si>
  <si>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</si>
  <si>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</si>
  <si>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</si>
  <si>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</si>
  <si>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</si>
  <si>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</si>
  <si>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</si>
  <si>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</si>
  <si>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</si>
  <si>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</si>
  <si>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</si>
  <si>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</si>
  <si>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</si>
  <si>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</si>
  <si>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</si>
  <si>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</si>
  <si>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</si>
  <si>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</si>
  <si>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</si>
  <si>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</si>
  <si>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</si>
  <si>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</si>
  <si>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</si>
  <si>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</si>
  <si>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</si>
  <si>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</si>
  <si>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</si>
  <si>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</si>
  <si>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</si>
  <si>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</si>
  <si>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</si>
  <si>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</si>
  <si>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</si>
  <si>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</si>
  <si>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</si>
  <si>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</si>
  <si>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</si>
  <si>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</si>
  <si>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</si>
  <si>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</si>
  <si>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</si>
  <si>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</si>
  <si>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</si>
  <si>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</si>
  <si>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</si>
  <si>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</si>
  <si>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</si>
  <si>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</si>
  <si>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</si>
  <si>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</si>
  <si>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</si>
  <si>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</si>
  <si>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</si>
  <si>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</si>
  <si>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</si>
  <si>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</si>
  <si>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</si>
  <si>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</si>
  <si>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</si>
  <si>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</si>
  <si>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</si>
  <si>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</si>
  <si>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</si>
  <si>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</si>
  <si>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</si>
  <si>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</si>
  <si>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</si>
  <si>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</si>
  <si>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</si>
  <si>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</si>
  <si>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</si>
  <si>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</si>
  <si>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</si>
  <si>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</si>
  <si>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</si>
  <si>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</si>
  <si>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</si>
  <si>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</si>
  <si>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</si>
  <si>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</si>
  <si>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</si>
  <si>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</si>
  <si>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</si>
  <si>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</si>
  <si>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</si>
  <si>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</si>
  <si>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</si>
  <si>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</si>
  <si>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</si>
  <si>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</si>
  <si>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</si>
  <si>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</si>
  <si>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</si>
  <si>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</si>
  <si>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</si>
  <si>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</si>
  <si>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</si>
  <si>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</si>
  <si>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</si>
  <si>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</si>
  <si>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</si>
  <si>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</si>
  <si>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</si>
  <si>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</si>
  <si>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</si>
  <si>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</si>
  <si>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</si>
  <si>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</si>
  <si>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</si>
  <si>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</si>
  <si>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</si>
  <si>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</si>
  <si>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</si>
  <si>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</si>
  <si>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</si>
  <si>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</si>
  <si>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</si>
  <si>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</si>
  <si>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</si>
  <si>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</si>
  <si>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</si>
  <si>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</si>
  <si>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</si>
  <si>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</si>
  <si>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</si>
  <si>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</si>
  <si>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</si>
  <si>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</si>
  <si>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</si>
  <si>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</si>
  <si>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</si>
  <si>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</si>
  <si>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</si>
  <si>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</si>
  <si>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</si>
  <si>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</si>
  <si>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</si>
  <si>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</si>
  <si>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</si>
  <si>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</si>
  <si>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</si>
  <si>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</si>
  <si>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</si>
  <si>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</si>
  <si>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</si>
  <si>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</si>
  <si>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</si>
  <si>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</si>
  <si>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</si>
  <si>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</si>
  <si>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</si>
  <si>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</si>
  <si>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</si>
  <si>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</si>
  <si>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</si>
  <si>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</si>
  <si>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</si>
  <si>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</si>
  <si>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</si>
  <si>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</si>
  <si>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</si>
  <si>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</si>
  <si>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</si>
  <si>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</si>
  <si>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</si>
  <si>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</si>
  <si>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</si>
  <si>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</si>
  <si>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</si>
  <si>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</si>
  <si>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</si>
  <si>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</si>
  <si>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</si>
  <si>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</si>
  <si>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</si>
  <si>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</si>
  <si>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</si>
  <si>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</si>
  <si>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</si>
  <si>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</si>
  <si>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</si>
  <si>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</si>
  <si>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</si>
  <si>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</si>
  <si>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</si>
  <si>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</si>
  <si>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</si>
  <si>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</si>
  <si>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</si>
  <si>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</si>
  <si>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</si>
  <si>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</si>
  <si>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</si>
  <si>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</si>
  <si>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</si>
  <si>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</si>
  <si>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</si>
  <si>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</si>
  <si>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</si>
  <si>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</si>
  <si>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</si>
  <si>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</si>
  <si>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</si>
  <si>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</si>
  <si>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</si>
  <si>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</si>
  <si>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</si>
  <si>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</si>
  <si>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</si>
  <si>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</si>
  <si>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</si>
  <si>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</si>
  <si>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</si>
  <si>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</si>
  <si>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</si>
  <si>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</si>
  <si>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</si>
  <si>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</si>
  <si>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</si>
  <si>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</si>
  <si>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</si>
  <si>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</si>
  <si>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</si>
  <si>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</si>
  <si>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</si>
  <si>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</si>
  <si>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</si>
  <si>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</si>
  <si>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</si>
  <si>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</si>
  <si>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</si>
  <si>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</si>
  <si>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</si>
  <si>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</si>
  <si>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</si>
  <si>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</si>
  <si>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</si>
  <si>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</si>
  <si>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</si>
  <si>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</si>
  <si>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</si>
  <si>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</si>
  <si>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</si>
  <si>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</si>
  <si>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</si>
  <si>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</si>
  <si>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</si>
  <si>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</si>
  <si>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</si>
  <si>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</si>
  <si>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</si>
  <si>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</si>
  <si>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</si>
  <si>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</si>
  <si>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</si>
  <si>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</si>
  <si>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</si>
  <si>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</si>
  <si>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</si>
  <si>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</si>
  <si>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</si>
  <si>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</si>
  <si>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</si>
  <si>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</si>
  <si>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</si>
  <si>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</si>
  <si>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</si>
  <si>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</si>
  <si>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</si>
  <si>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</si>
  <si>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</si>
  <si>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</si>
  <si>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</si>
  <si>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</si>
  <si>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</si>
  <si>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</si>
  <si>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</si>
  <si>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</si>
  <si>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</si>
  <si>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</si>
  <si>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</si>
  <si>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</si>
  <si>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</si>
  <si>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</si>
  <si>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</si>
  <si>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</si>
  <si>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</si>
  <si>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</si>
  <si>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</si>
  <si>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</si>
  <si>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</si>
  <si>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</si>
  <si>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</si>
  <si>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</si>
  <si>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</si>
  <si>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</si>
  <si>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</si>
  <si>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</si>
  <si>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</si>
  <si>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</si>
  <si>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</si>
  <si>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</si>
  <si>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</si>
  <si>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</si>
  <si>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</si>
  <si>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</si>
  <si>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</si>
  <si>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</si>
  <si>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</si>
  <si>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</si>
  <si>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</si>
  <si>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</si>
  <si>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</si>
  <si>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</si>
  <si>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</si>
  <si>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</si>
  <si>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</si>
  <si>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</si>
  <si>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</si>
  <si>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</si>
  <si>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</si>
  <si>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</si>
  <si>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</si>
  <si>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</si>
  <si>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</si>
  <si>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</si>
  <si>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</si>
  <si>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</si>
  <si>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</si>
  <si>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</si>
  <si>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</si>
  <si>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</si>
  <si>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</si>
  <si>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</si>
  <si>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</si>
  <si>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</si>
  <si>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</si>
  <si>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</si>
  <si>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</si>
  <si>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</si>
  <si>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</si>
  <si>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</si>
  <si>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</si>
  <si>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</si>
  <si>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</si>
  <si>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</si>
  <si>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</si>
  <si>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</si>
  <si>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</si>
  <si>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</si>
  <si>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</si>
  <si>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</si>
  <si>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</si>
  <si>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</si>
  <si>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</si>
  <si>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</si>
  <si>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</si>
  <si>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</si>
  <si>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</si>
  <si>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</si>
  <si>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</si>
  <si>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</si>
  <si>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</si>
  <si>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</si>
  <si>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</si>
  <si>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</si>
  <si>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</si>
  <si>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</si>
  <si>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</si>
  <si>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</si>
  <si>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</si>
  <si>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</si>
  <si>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</si>
  <si>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</si>
  <si>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</si>
  <si>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</si>
  <si>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</si>
  <si>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</si>
  <si>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</si>
  <si>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</si>
  <si>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</si>
  <si>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</si>
  <si>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</si>
  <si>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</si>
  <si>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</si>
  <si>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</si>
  <si>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</si>
  <si>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</si>
  <si>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</si>
  <si>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</si>
  <si>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</si>
  <si>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</si>
  <si>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</si>
  <si>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</si>
  <si>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</si>
  <si>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</si>
  <si>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</si>
  <si>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</si>
  <si>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</si>
  <si>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</si>
  <si>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</si>
  <si>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</si>
  <si>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</si>
  <si>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</si>
  <si>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</si>
  <si>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</si>
  <si>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</si>
  <si>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</si>
  <si>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</si>
  <si>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</si>
  <si>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</si>
  <si>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</si>
  <si>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</si>
  <si>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</si>
  <si>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</si>
  <si>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</si>
  <si>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</si>
  <si>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</si>
  <si>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</si>
  <si>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</si>
  <si>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</si>
  <si>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</si>
  <si>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</si>
  <si>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</si>
  <si>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</si>
  <si>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</si>
  <si>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</si>
  <si>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</si>
  <si>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</si>
  <si>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</si>
  <si>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</si>
  <si>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</si>
  <si>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</si>
  <si>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</si>
  <si>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</si>
  <si>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</si>
  <si>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</si>
  <si>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</si>
  <si>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</si>
  <si>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</si>
  <si>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</si>
  <si>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</si>
  <si>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</si>
  <si>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</si>
  <si>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</si>
  <si>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</si>
  <si>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</si>
  <si>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</si>
  <si>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</si>
  <si>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</si>
  <si>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</si>
  <si>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</si>
  <si>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</si>
  <si>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</si>
  <si>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</si>
  <si>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</si>
  <si>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</si>
  <si>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</si>
  <si>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</si>
  <si>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</si>
  <si>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</si>
  <si>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</si>
  <si>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</si>
  <si>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</si>
  <si>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</si>
  <si>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</si>
  <si>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</si>
  <si>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</si>
  <si>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</si>
  <si>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</si>
  <si>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</si>
  <si>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</si>
  <si>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</si>
  <si>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</si>
  <si>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</si>
  <si>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</si>
  <si>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</si>
  <si>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</si>
  <si>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</si>
  <si>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</si>
  <si>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</si>
  <si>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</si>
  <si>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</si>
  <si>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</si>
  <si>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</si>
  <si>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</si>
  <si>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</si>
  <si>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</si>
  <si>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</si>
  <si>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</si>
  <si>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</si>
  <si>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</si>
  <si>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</si>
  <si>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</si>
  <si>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</si>
  <si>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</si>
  <si>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</si>
  <si>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</si>
  <si>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</si>
  <si>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</si>
  <si>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</si>
  <si>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</si>
  <si>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</si>
  <si>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</si>
  <si>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</si>
  <si>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</si>
  <si>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</si>
  <si>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</si>
  <si>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</si>
  <si>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</si>
  <si>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</si>
  <si>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</si>
  <si>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</si>
  <si>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</si>
  <si>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</si>
  <si>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</si>
  <si>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</si>
  <si>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</si>
  <si>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</si>
  <si>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</si>
  <si>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</si>
  <si>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</si>
  <si>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</si>
  <si>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</si>
  <si>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</si>
  <si>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</si>
  <si>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</si>
  <si>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</si>
  <si>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</si>
  <si>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</si>
  <si>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</si>
  <si>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</si>
  <si>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</si>
  <si>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</si>
  <si>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</si>
  <si>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</si>
  <si>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</si>
  <si>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</si>
  <si>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</si>
  <si>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</si>
  <si>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</si>
  <si>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</si>
  <si>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</si>
  <si>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</si>
  <si>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</si>
  <si>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</si>
  <si>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</si>
  <si>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</si>
  <si>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</si>
  <si>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</si>
  <si>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</si>
  <si>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</si>
  <si>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</si>
  <si>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</si>
  <si>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</si>
  <si>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</si>
  <si>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</si>
  <si>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</si>
  <si>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</si>
  <si>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</si>
  <si>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</si>
  <si>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</si>
  <si>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</si>
  <si>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</si>
  <si>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</si>
  <si>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</si>
  <si>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</si>
  <si>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</si>
  <si>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</si>
  <si>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</si>
  <si>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</si>
  <si>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</si>
  <si>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</si>
  <si>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</si>
  <si>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</si>
  <si>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</si>
  <si>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</si>
  <si>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</si>
  <si>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</si>
  <si>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</si>
  <si>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</si>
  <si>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</si>
  <si>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</si>
  <si>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</si>
  <si>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</si>
  <si>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</si>
  <si>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</si>
  <si>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</si>
  <si>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</si>
  <si>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</si>
  <si>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</si>
  <si>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</si>
  <si>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</si>
  <si>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</si>
  <si>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</si>
  <si>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</si>
  <si>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</si>
  <si>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</si>
  <si>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</si>
  <si>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</si>
  <si>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</si>
  <si>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</si>
  <si>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</si>
  <si>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</si>
  <si>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</si>
  <si>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</si>
  <si>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</si>
  <si>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</si>
  <si>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</si>
  <si>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</si>
  <si>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</si>
  <si>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</si>
  <si>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</si>
  <si>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</si>
  <si>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</si>
  <si>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</si>
  <si>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</si>
  <si>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</si>
  <si>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</si>
  <si>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</si>
  <si>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</si>
  <si>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</si>
  <si>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</si>
  <si>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</si>
  <si>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</si>
  <si>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</si>
  <si>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</si>
  <si>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</si>
  <si>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</si>
  <si>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</si>
  <si>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</si>
  <si>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</si>
  <si>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</si>
  <si>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</si>
  <si>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</si>
  <si>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</si>
  <si>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</si>
  <si>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</si>
  <si>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</si>
  <si>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</si>
  <si>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</si>
  <si>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</si>
  <si>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</si>
  <si>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</si>
  <si>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</si>
  <si>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</si>
  <si>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</si>
  <si>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</si>
  <si>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</si>
  <si>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</si>
  <si>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</si>
  <si>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</si>
  <si>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</si>
  <si>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</si>
  <si>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</si>
  <si>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</si>
  <si>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</si>
  <si>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</si>
  <si>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</si>
  <si>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</si>
  <si>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</si>
  <si>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</si>
  <si>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</si>
  <si>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</si>
  <si>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</si>
  <si>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</si>
  <si>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</si>
  <si>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</si>
  <si>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</si>
  <si>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</si>
  <si>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</si>
  <si>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</si>
  <si>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</si>
  <si>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</si>
  <si>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</si>
  <si>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</si>
  <si>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</si>
  <si>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</si>
  <si>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</si>
  <si>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</si>
  <si>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</si>
  <si>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</si>
  <si>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</si>
  <si>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</si>
  <si>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</si>
  <si>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</si>
  <si>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</si>
  <si>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</si>
  <si>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</si>
  <si>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</si>
  <si>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</si>
  <si>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</si>
  <si>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</si>
  <si>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</si>
  <si>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</si>
  <si>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</si>
  <si>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</si>
  <si>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</si>
  <si>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</si>
  <si>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</si>
  <si>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</si>
  <si>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</si>
  <si>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</si>
  <si>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</si>
  <si>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</si>
  <si>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</si>
  <si>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</si>
  <si>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</si>
  <si>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</si>
  <si>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</si>
  <si>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</si>
  <si>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</si>
  <si>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</si>
  <si>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</si>
  <si>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</si>
  <si>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</si>
  <si>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</si>
  <si>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</si>
  <si>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</si>
  <si>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</si>
  <si>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</si>
  <si>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</si>
  <si>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</si>
  <si>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</si>
  <si>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</si>
  <si>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</si>
  <si>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</si>
  <si>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</si>
  <si>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</si>
  <si>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</si>
  <si>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</si>
  <si>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</si>
  <si>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</si>
  <si>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</si>
  <si>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</si>
  <si>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</si>
  <si>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</si>
  <si>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</si>
  <si>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</si>
  <si>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</si>
  <si>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</si>
  <si>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</si>
  <si>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</si>
  <si>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</si>
  <si>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</si>
  <si>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</si>
  <si>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</si>
  <si>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</si>
  <si>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</si>
  <si>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</si>
  <si>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</si>
  <si>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</si>
  <si>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</si>
  <si>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</si>
  <si>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</si>
  <si>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</si>
  <si>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</si>
  <si>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</si>
  <si>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</si>
  <si>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</si>
  <si>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</si>
  <si>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</si>
  <si>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</si>
  <si>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</si>
  <si>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</si>
  <si>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</si>
  <si>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</si>
  <si>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</si>
  <si>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</si>
  <si>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</si>
  <si>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</si>
  <si>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</si>
  <si>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</si>
  <si>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</si>
  <si>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</si>
  <si>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</si>
  <si>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</si>
  <si>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</si>
  <si>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</si>
  <si>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</si>
  <si>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</si>
  <si>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</si>
  <si>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</si>
  <si>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</si>
  <si>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</si>
  <si>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</si>
  <si>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</si>
  <si>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</si>
  <si>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</si>
  <si>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</si>
  <si>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</si>
  <si>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</si>
  <si>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</si>
  <si>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</si>
  <si>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</si>
  <si>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</si>
  <si>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</si>
  <si>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</si>
  <si>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</si>
  <si>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</si>
  <si>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</si>
  <si>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</si>
  <si>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</si>
  <si>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</si>
  <si>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</si>
  <si>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</si>
  <si>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</si>
  <si>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</si>
  <si>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</si>
  <si>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</si>
  <si>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</si>
  <si>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</si>
  <si>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</si>
  <si>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</si>
  <si>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</si>
  <si>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</si>
  <si>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</si>
  <si>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</si>
  <si>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</si>
  <si>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</si>
  <si>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</si>
  <si>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</si>
  <si>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</si>
  <si>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</si>
  <si>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</si>
  <si>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</si>
  <si>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</si>
  <si>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</si>
  <si>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</si>
  <si>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</si>
  <si>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</si>
  <si>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</si>
  <si>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</si>
  <si>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</si>
  <si>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</si>
  <si>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</si>
  <si>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</si>
  <si>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</si>
  <si>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</si>
  <si>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</si>
  <si>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</si>
  <si>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</si>
  <si>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</si>
  <si>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</si>
  <si>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</si>
  <si>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</si>
  <si>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</si>
  <si>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</si>
  <si>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</si>
  <si>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</si>
  <si>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</si>
  <si>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</si>
  <si>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</si>
  <si>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</si>
  <si>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</si>
  <si>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</si>
  <si>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</si>
  <si>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</si>
  <si>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</si>
  <si>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</si>
  <si>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</si>
  <si>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</si>
  <si>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</si>
  <si>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</si>
  <si>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</si>
  <si>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</si>
  <si>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</si>
  <si>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</si>
  <si>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</si>
  <si>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</si>
  <si>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</si>
  <si>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</si>
  <si>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</si>
  <si>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</si>
  <si>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</si>
  <si>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</si>
  <si>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</si>
  <si>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</si>
  <si>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</si>
  <si>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</si>
  <si>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</si>
  <si>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</si>
  <si>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</si>
  <si>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</si>
  <si>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</si>
  <si>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</si>
  <si>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</si>
  <si>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</si>
  <si>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</si>
  <si>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</si>
  <si>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</si>
  <si>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</si>
  <si>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</si>
  <si>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</si>
  <si>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</si>
  <si>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</si>
  <si>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</si>
  <si>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</si>
  <si>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</si>
  <si>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</si>
  <si>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</si>
  <si>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</si>
  <si>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</si>
  <si>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</si>
  <si>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</si>
  <si>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</si>
  <si>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</si>
  <si>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</si>
  <si>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</si>
  <si>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</si>
  <si>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</si>
  <si>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</si>
  <si>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</si>
  <si>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</si>
  <si>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</si>
  <si>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</si>
  <si>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</si>
  <si>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</si>
  <si>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</si>
  <si>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</si>
  <si>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</si>
  <si>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</si>
  <si>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</si>
  <si>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</si>
  <si>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</si>
  <si>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</si>
  <si>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</si>
  <si>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</si>
  <si>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</si>
  <si>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</si>
  <si>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</si>
  <si>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</si>
  <si>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</si>
  <si>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</si>
  <si>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</si>
  <si>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</si>
  <si>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</si>
  <si>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</si>
  <si>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</si>
  <si>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</si>
  <si>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</si>
  <si>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</si>
  <si>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</si>
  <si>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</si>
  <si>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</si>
  <si>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</si>
  <si>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</si>
  <si>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</si>
  <si>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</si>
  <si>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</si>
  <si>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</si>
  <si>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</si>
  <si>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</si>
  <si>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</si>
  <si>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</si>
  <si>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</si>
  <si>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</si>
  <si>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</si>
  <si>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</si>
  <si>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</si>
  <si>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</si>
  <si>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</si>
  <si>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</si>
  <si>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</si>
  <si>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</si>
  <si>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</si>
  <si>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</si>
  <si>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</si>
  <si>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</si>
  <si>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</si>
  <si>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</si>
  <si>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</si>
  <si>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</si>
  <si>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</si>
  <si>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</si>
  <si>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</si>
  <si>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</si>
  <si>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</si>
  <si>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</si>
  <si>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</si>
  <si>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</si>
  <si>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</si>
  <si>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</si>
  <si>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</si>
  <si>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</si>
  <si>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</si>
  <si>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</si>
  <si>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</si>
  <si>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</si>
  <si>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</si>
  <si>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</si>
  <si>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</si>
  <si>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</si>
  <si>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</si>
  <si>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</si>
  <si>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</si>
  <si>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</si>
  <si>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</si>
  <si>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</si>
  <si>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</si>
  <si>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</si>
  <si>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</si>
  <si>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</si>
  <si>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</si>
  <si>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</si>
  <si>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</si>
  <si>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</si>
  <si>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</si>
  <si>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</si>
  <si>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</si>
  <si>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</si>
  <si>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</si>
  <si>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</si>
  <si>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</si>
  <si>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</si>
  <si>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</si>
  <si>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</si>
  <si>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</si>
  <si>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</si>
  <si>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</si>
  <si>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</si>
  <si>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</si>
  <si>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</si>
  <si>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</si>
  <si>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</si>
  <si>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</si>
  <si>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</si>
  <si>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</si>
  <si>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</si>
  <si>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</si>
  <si>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</si>
  <si>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</si>
  <si>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</si>
  <si>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</si>
  <si>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</si>
  <si>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</si>
  <si>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</si>
  <si>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</si>
  <si>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</si>
  <si>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</si>
  <si>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</si>
  <si>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</si>
  <si>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</si>
  <si>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</si>
  <si>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</si>
  <si>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</si>
  <si>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</si>
  <si>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</si>
  <si>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</si>
  <si>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</si>
  <si>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</si>
  <si>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</si>
  <si>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</si>
  <si>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</si>
  <si>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</si>
  <si>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</si>
  <si>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</si>
  <si>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</si>
  <si>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</si>
  <si>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</si>
  <si>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</si>
  <si>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</si>
  <si>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</si>
  <si>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</si>
  <si>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</si>
  <si>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</si>
  <si>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</si>
  <si>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</si>
  <si>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</si>
  <si>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</si>
  <si>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</si>
  <si>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</si>
  <si>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</si>
  <si>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</si>
  <si>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</si>
  <si>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</si>
  <si>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</si>
  <si>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</si>
  <si>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</si>
  <si>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</si>
  <si>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</si>
  <si>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</si>
  <si>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</si>
  <si>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</si>
  <si>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</si>
  <si>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</si>
  <si>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</si>
  <si>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</si>
  <si>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</si>
  <si>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</si>
  <si>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</si>
  <si>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</si>
  <si>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</si>
  <si>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</si>
  <si>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</si>
  <si>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</si>
  <si>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</si>
  <si>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</si>
  <si>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</si>
  <si>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</si>
  <si>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</si>
  <si>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</si>
  <si>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</si>
  <si>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</si>
  <si>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</si>
  <si>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</si>
  <si>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</si>
  <si>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</si>
  <si>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</si>
  <si>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</si>
  <si>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</si>
  <si>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</si>
  <si>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</si>
  <si>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</si>
  <si>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</si>
  <si>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</si>
  <si>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</si>
  <si>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</si>
  <si>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</si>
  <si>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</si>
  <si>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</si>
  <si>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</si>
  <si>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</si>
  <si>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</si>
  <si>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</si>
  <si>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</si>
  <si>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</si>
  <si>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</si>
  <si>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</si>
  <si>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</si>
  <si>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</si>
  <si>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</si>
  <si>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</si>
  <si>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</si>
  <si>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</si>
  <si>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</si>
  <si>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</si>
  <si>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</si>
  <si>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</si>
  <si>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</si>
  <si>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</si>
  <si>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</si>
  <si>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</si>
  <si>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</si>
  <si>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</si>
  <si>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</si>
  <si>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</si>
  <si>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</si>
  <si>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</si>
  <si>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</si>
  <si>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</si>
  <si>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</si>
  <si>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</si>
  <si>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</si>
  <si>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</si>
  <si>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</si>
  <si>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</si>
  <si>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</si>
  <si>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</si>
  <si>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</si>
  <si>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</si>
  <si>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</si>
  <si>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</si>
  <si>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</si>
  <si>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</si>
  <si>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</si>
  <si>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</si>
  <si>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</si>
  <si>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</si>
  <si>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</si>
  <si>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</si>
  <si>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</si>
  <si>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</si>
  <si>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</si>
  <si>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</si>
  <si>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</si>
  <si>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</si>
  <si>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</si>
  <si>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</si>
  <si>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</si>
  <si>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</si>
  <si>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</si>
  <si>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</si>
  <si>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</si>
  <si>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</si>
  <si>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</si>
  <si>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</si>
  <si>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</si>
  <si>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</si>
  <si>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</si>
  <si>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</si>
  <si>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</si>
  <si>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</si>
  <si>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</si>
  <si>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</si>
  <si>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</si>
  <si>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</si>
  <si>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</si>
  <si>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</si>
  <si>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</si>
  <si>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</si>
  <si>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</si>
  <si>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</si>
  <si>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</si>
  <si>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</si>
  <si>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</si>
  <si>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</si>
  <si>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</si>
  <si>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</si>
  <si>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</si>
  <si>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</si>
  <si>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</si>
  <si>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</si>
  <si>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</si>
  <si>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</si>
  <si>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</si>
  <si>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</si>
  <si>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</si>
  <si>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</si>
  <si>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</si>
  <si>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</si>
  <si>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</si>
  <si>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</si>
  <si>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</si>
  <si>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</si>
  <si>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</si>
  <si>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</si>
  <si>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</si>
  <si>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</si>
  <si>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</si>
  <si>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</si>
  <si>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</si>
  <si>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</si>
  <si>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</si>
  <si>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</si>
  <si>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</si>
  <si>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</si>
  <si>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</si>
  <si>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</si>
  <si>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</si>
  <si>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</si>
  <si>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</si>
  <si>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</si>
  <si>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</si>
  <si>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</si>
  <si>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</si>
  <si>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</si>
  <si>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</si>
  <si>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</si>
  <si>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</si>
  <si>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</si>
  <si>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</si>
  <si>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</si>
  <si>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</si>
  <si>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</si>
  <si>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</si>
  <si>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</si>
  <si>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</si>
  <si>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</si>
  <si>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</si>
  <si>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</si>
  <si>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</si>
  <si>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</si>
  <si>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</si>
  <si>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</si>
  <si>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</si>
  <si>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</si>
  <si>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</si>
  <si>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</si>
  <si>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</si>
  <si>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</si>
  <si>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</si>
  <si>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</si>
  <si>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</si>
  <si>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</si>
  <si>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</si>
  <si>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</si>
  <si>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</si>
  <si>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</si>
  <si>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</si>
  <si>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</si>
  <si>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</si>
  <si>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</si>
  <si>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</si>
  <si>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</si>
  <si>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</si>
  <si>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</si>
  <si>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</si>
  <si>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</si>
  <si>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</si>
  <si>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</si>
  <si>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</si>
  <si>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</si>
  <si>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</si>
  <si>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</si>
  <si>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</si>
  <si>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</si>
  <si>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</si>
  <si>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</si>
  <si>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</si>
  <si>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</si>
  <si>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</si>
  <si>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</si>
  <si>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</si>
  <si>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</si>
  <si>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</si>
  <si>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</si>
  <si>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</si>
  <si>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</si>
  <si>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</si>
  <si>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</si>
  <si>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</si>
  <si>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</si>
  <si>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</si>
  <si>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</si>
  <si>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</si>
  <si>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</si>
  <si>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</si>
  <si>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</si>
  <si>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</si>
  <si>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</si>
  <si>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</si>
  <si>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</si>
  <si>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</si>
  <si>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</si>
  <si>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</si>
  <si>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</si>
  <si>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</si>
  <si>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</si>
  <si>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</si>
  <si>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</si>
  <si>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</si>
  <si>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</si>
  <si>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</si>
  <si>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</si>
  <si>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</si>
  <si>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</si>
  <si>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</si>
  <si>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</si>
  <si>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</si>
  <si>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</si>
  <si>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</si>
  <si>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</si>
  <si>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</si>
  <si>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</si>
  <si>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</si>
  <si>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</si>
  <si>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</si>
  <si>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</si>
  <si>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</si>
  <si>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</si>
  <si>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</si>
  <si>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</si>
  <si>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</si>
  <si>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</si>
  <si>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</si>
  <si>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</si>
  <si>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</si>
  <si>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</si>
  <si>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</si>
  <si>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</si>
  <si>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</si>
  <si>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</si>
  <si>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</si>
  <si>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</si>
  <si>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</si>
  <si>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</si>
  <si>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</si>
  <si>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</si>
  <si>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</si>
  <si>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</si>
  <si>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</si>
  <si>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</si>
  <si>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</si>
  <si>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</si>
  <si>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</si>
  <si>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</si>
  <si>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</si>
  <si>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</si>
  <si>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</si>
  <si>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</si>
  <si>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</si>
  <si>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</si>
  <si>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</si>
  <si>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</si>
  <si>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</si>
  <si>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</si>
  <si>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</si>
  <si>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</si>
  <si>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</si>
  <si>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</si>
  <si>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</si>
  <si>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</si>
  <si>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</si>
  <si>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</si>
  <si>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</si>
  <si>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</si>
  <si>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</si>
  <si>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</si>
  <si>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</si>
  <si>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</si>
  <si>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</si>
  <si>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</si>
  <si>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</si>
  <si>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</si>
  <si>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</si>
  <si>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</si>
  <si>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</si>
  <si>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</si>
  <si>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</si>
  <si>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</si>
  <si>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</si>
  <si>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</si>
  <si>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</si>
  <si>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</si>
  <si>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</si>
  <si>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</si>
  <si>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</si>
  <si>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</si>
  <si>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</si>
  <si>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</si>
  <si>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</si>
  <si>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</si>
  <si>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</si>
  <si>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</si>
  <si>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</si>
  <si>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</si>
  <si>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</si>
  <si>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</si>
  <si>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</si>
  <si>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</si>
  <si>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</si>
  <si>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</si>
  <si>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</si>
  <si>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</si>
  <si>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</si>
  <si>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</si>
  <si>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</si>
  <si>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</si>
  <si>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</si>
  <si>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</si>
  <si>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</si>
  <si>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</si>
  <si>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</si>
  <si>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</si>
  <si>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</si>
  <si>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</si>
  <si>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</si>
  <si>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</si>
  <si>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</si>
  <si>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</si>
  <si>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</si>
  <si>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</si>
  <si>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</si>
  <si>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</si>
  <si>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</si>
  <si>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</si>
  <si>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</si>
  <si>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</si>
  <si>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</si>
  <si>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</si>
  <si>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</si>
  <si>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</si>
  <si>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</si>
  <si>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</si>
  <si>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</si>
  <si>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</si>
  <si>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</si>
  <si>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</si>
  <si>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</si>
  <si>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</si>
  <si>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</si>
  <si>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</si>
  <si>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</si>
  <si>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</si>
  <si>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</si>
  <si>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</si>
  <si>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</si>
  <si>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</si>
  <si>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</si>
  <si>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</si>
  <si>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</si>
  <si>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</si>
  <si>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</si>
  <si>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</si>
  <si>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</si>
  <si>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</si>
  <si>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</si>
  <si>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</si>
  <si>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</si>
  <si>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</si>
  <si>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</si>
  <si>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</si>
  <si>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</si>
  <si>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</si>
  <si>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</si>
  <si>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</si>
  <si>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</si>
  <si>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</si>
  <si>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</si>
  <si>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</si>
  <si>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</si>
  <si>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</si>
  <si>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</si>
  <si>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</si>
  <si>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</si>
  <si>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</si>
  <si>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</si>
  <si>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</si>
  <si>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</si>
  <si>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</si>
  <si>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</si>
  <si>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</si>
  <si>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</si>
  <si>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</si>
  <si>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</si>
  <si>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</si>
  <si>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</si>
  <si>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</si>
  <si>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</si>
  <si>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</si>
  <si>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</si>
  <si>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</si>
  <si>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</si>
  <si>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</si>
  <si>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</si>
  <si>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</si>
  <si>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</si>
  <si>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</si>
  <si>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</si>
  <si>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</si>
  <si>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</si>
  <si>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</si>
  <si>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</si>
  <si>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</si>
  <si>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</si>
  <si>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</si>
  <si>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</si>
  <si>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</si>
  <si>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</si>
  <si>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</si>
  <si>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</si>
  <si>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</si>
  <si>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</si>
  <si>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</si>
  <si>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</si>
  <si>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</si>
  <si>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</si>
  <si>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</si>
  <si>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</si>
  <si>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</si>
  <si>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</si>
  <si>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</si>
  <si>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</si>
  <si>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</si>
  <si>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</si>
  <si>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</si>
  <si>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</si>
  <si>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</si>
  <si>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</si>
  <si>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</si>
  <si>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</si>
  <si>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</si>
  <si>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</si>
  <si>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</si>
  <si>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</si>
  <si>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</si>
  <si>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</si>
  <si>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</si>
  <si>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</si>
  <si>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</si>
  <si>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</si>
  <si>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</si>
  <si>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</si>
  <si>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</si>
  <si>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</si>
  <si>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</si>
  <si>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</si>
  <si>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</si>
  <si>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</si>
  <si>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</si>
  <si>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</si>
  <si>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</si>
  <si>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</si>
  <si>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</si>
  <si>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</si>
  <si>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</si>
  <si>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</si>
  <si>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</si>
  <si>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</si>
  <si>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</si>
  <si>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</si>
  <si>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</si>
  <si>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</si>
  <si>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</si>
  <si>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</si>
  <si>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</si>
  <si>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</si>
  <si>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</si>
  <si>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</si>
  <si>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</si>
  <si>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</si>
  <si>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</si>
  <si>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</si>
  <si>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</si>
  <si>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</si>
  <si>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</si>
  <si>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</si>
  <si>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</si>
  <si>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</si>
  <si>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</si>
  <si>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</si>
  <si>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</si>
  <si>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</si>
  <si>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</si>
  <si>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</si>
  <si>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</si>
  <si>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</si>
  <si>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</si>
  <si>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</si>
  <si>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</si>
  <si>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</si>
  <si>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</si>
  <si>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</si>
  <si>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</si>
  <si>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</si>
  <si>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</si>
  <si>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</si>
  <si>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</si>
  <si>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</si>
  <si>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</si>
  <si>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</si>
  <si>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</si>
  <si>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</si>
  <si>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</si>
  <si>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</si>
  <si>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</si>
  <si>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</si>
  <si>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</si>
  <si>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</si>
  <si>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</si>
  <si>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</si>
  <si>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</si>
  <si>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</si>
  <si>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</si>
  <si>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</si>
  <si>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</si>
  <si>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</si>
  <si>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</si>
  <si>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</si>
  <si>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</si>
  <si>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</si>
  <si>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</si>
  <si>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</si>
  <si>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</si>
  <si>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</si>
  <si>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</si>
  <si>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</si>
  <si>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</si>
  <si>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</si>
  <si>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</si>
  <si>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</si>
  <si>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</si>
  <si>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</si>
  <si>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</si>
  <si>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</si>
  <si>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</si>
  <si>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</si>
  <si>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</si>
  <si>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</si>
  <si>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</si>
  <si>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</si>
  <si>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</si>
  <si>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</si>
  <si>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</si>
  <si>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</si>
  <si>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</si>
  <si>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</si>
  <si>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</si>
  <si>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</si>
  <si>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</si>
  <si>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</si>
  <si>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</si>
  <si>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</si>
  <si>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</si>
  <si>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</si>
  <si>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</si>
  <si>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</si>
  <si>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</si>
  <si>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</si>
  <si>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</si>
  <si>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</si>
  <si>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</si>
  <si>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</si>
  <si>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</si>
  <si>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</si>
  <si>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</si>
  <si>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</si>
  <si>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</si>
  <si>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</si>
  <si>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</si>
  <si>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</si>
  <si>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</si>
  <si>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</si>
  <si>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</si>
  <si>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</si>
  <si>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</si>
  <si>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</si>
  <si>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</si>
  <si>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</si>
  <si>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</si>
  <si>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</si>
  <si>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</si>
  <si>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</si>
  <si>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</si>
  <si>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</si>
  <si>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</si>
  <si>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</si>
  <si>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</si>
  <si>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</si>
  <si>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</si>
  <si>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</si>
  <si>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</si>
  <si>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</si>
  <si>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</si>
  <si>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</si>
  <si>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</si>
  <si>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</si>
  <si>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</si>
  <si>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</si>
  <si>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</si>
  <si>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</si>
  <si>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</si>
  <si>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</si>
  <si>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</si>
  <si>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</si>
  <si>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</si>
  <si>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</si>
  <si>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</si>
  <si>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</si>
  <si>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</si>
  <si>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</si>
  <si>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</si>
  <si>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</si>
  <si>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</si>
  <si>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</si>
  <si>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</si>
  <si>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</si>
  <si>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</si>
  <si>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</si>
  <si>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</si>
  <si>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</si>
  <si>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</si>
  <si>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</si>
  <si>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</si>
  <si>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</si>
  <si>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</si>
  <si>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</si>
  <si>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</si>
  <si>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</si>
  <si>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</si>
  <si>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</si>
  <si>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</si>
  <si>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</si>
  <si>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</si>
  <si>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</si>
  <si>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</si>
  <si>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</si>
  <si>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</si>
  <si>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</si>
  <si>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</si>
  <si>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</si>
  <si>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</si>
  <si>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</si>
  <si>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</si>
  <si>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</si>
  <si>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</si>
  <si>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</si>
  <si>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</si>
  <si>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</si>
  <si>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</si>
  <si>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</si>
  <si>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</si>
  <si>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</si>
  <si>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</si>
  <si>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</si>
  <si>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</si>
  <si>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</si>
  <si>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</si>
  <si>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</si>
  <si>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</si>
  <si>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</si>
  <si>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</si>
  <si>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</si>
  <si>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</si>
  <si>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</si>
  <si>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</si>
  <si>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</si>
  <si>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</si>
  <si>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</si>
  <si>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</si>
  <si>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</si>
  <si>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</si>
  <si>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</si>
  <si>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</si>
  <si>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</si>
  <si>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</si>
  <si>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</si>
  <si>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</si>
  <si>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</si>
  <si>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</si>
  <si>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</si>
  <si>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</si>
  <si>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</si>
  <si>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</si>
  <si>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</si>
  <si>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</si>
  <si>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</si>
  <si>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</si>
  <si>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</si>
  <si>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</si>
  <si>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</si>
  <si>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</si>
  <si>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</si>
  <si>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</si>
  <si>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</si>
  <si>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</si>
  <si>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</si>
  <si>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</si>
  <si>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</si>
  <si>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</si>
  <si>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</si>
  <si>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</si>
  <si>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</si>
  <si>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</si>
  <si>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</si>
  <si>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</si>
  <si>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</si>
  <si>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</si>
  <si>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</si>
  <si>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</si>
  <si>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</si>
  <si>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</si>
  <si>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</si>
  <si>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</si>
  <si>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</si>
  <si>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</si>
  <si>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</si>
  <si>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</si>
  <si>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</si>
  <si>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</si>
  <si>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</si>
  <si>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</si>
  <si>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</si>
  <si>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</si>
  <si>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</si>
  <si>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</si>
  <si>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</si>
  <si>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</si>
  <si>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</si>
  <si>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</si>
  <si>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</si>
  <si>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</si>
  <si>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</si>
  <si>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</si>
  <si>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</si>
  <si>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</si>
  <si>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</si>
  <si>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</si>
  <si>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</si>
  <si>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</si>
  <si>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</si>
  <si>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</si>
  <si>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</si>
  <si>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</si>
  <si>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</si>
  <si>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</si>
  <si>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</si>
  <si>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</si>
  <si>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</si>
  <si>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</si>
  <si>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</si>
  <si>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</si>
  <si>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</si>
  <si>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</si>
  <si>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</si>
  <si>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</si>
  <si>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</si>
  <si>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</si>
  <si>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</si>
  <si>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</si>
  <si>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</si>
  <si>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</si>
  <si>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</si>
  <si>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</si>
  <si>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</si>
  <si>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</si>
  <si>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</si>
  <si>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</si>
  <si>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</si>
  <si>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</si>
  <si>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</si>
  <si>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</si>
  <si>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</si>
  <si>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</si>
  <si>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</si>
  <si>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</si>
  <si>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</si>
  <si>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</si>
  <si>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</si>
  <si>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</si>
  <si>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</si>
  <si>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</si>
  <si>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</si>
  <si>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</si>
  <si>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</si>
  <si>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</si>
  <si>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</si>
  <si>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</si>
  <si>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</si>
  <si>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</si>
  <si>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</si>
  <si>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</si>
  <si>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</si>
  <si>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</si>
  <si>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</si>
  <si>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</si>
  <si>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</si>
  <si>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</si>
  <si>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</si>
  <si>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</si>
  <si>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</si>
  <si>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</si>
  <si>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</si>
  <si>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</si>
  <si>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</si>
  <si>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</si>
  <si>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</si>
  <si>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</si>
  <si>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</si>
  <si>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</si>
  <si>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</si>
  <si>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</si>
  <si>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</si>
  <si>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</si>
  <si>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</si>
  <si>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</si>
  <si>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</si>
  <si>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</si>
  <si>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</si>
  <si>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</si>
  <si>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</si>
  <si>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</si>
  <si>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</si>
  <si>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</si>
  <si>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</si>
  <si>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</si>
  <si>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</si>
  <si>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</si>
  <si>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</si>
  <si>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</si>
  <si>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</si>
  <si>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</si>
  <si>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</si>
  <si>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</si>
  <si>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</si>
  <si>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</si>
  <si>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</si>
  <si>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</si>
  <si>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</si>
  <si>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</si>
  <si>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</si>
  <si>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</si>
  <si>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</si>
  <si>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</si>
  <si>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</si>
  <si>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</si>
  <si>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</si>
  <si>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</si>
  <si>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</si>
  <si>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</si>
  <si>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</si>
  <si>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</si>
  <si>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</si>
  <si>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</si>
  <si>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</si>
  <si>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</si>
  <si>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</si>
  <si>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</si>
  <si>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</si>
  <si>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</si>
  <si>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</si>
  <si>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</si>
  <si>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</si>
  <si>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</si>
  <si>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</si>
  <si>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</si>
  <si>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</si>
  <si>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</si>
  <si>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</si>
  <si>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</si>
  <si>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</si>
  <si>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</si>
  <si>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</si>
  <si>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</si>
  <si>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</si>
  <si>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</si>
  <si>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</si>
  <si>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</si>
  <si>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</si>
  <si>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</si>
  <si>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</si>
  <si>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</si>
  <si>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</si>
  <si>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</si>
  <si>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</si>
  <si>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</si>
  <si>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</si>
  <si>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</si>
  <si>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</si>
  <si>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</si>
  <si>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</si>
  <si>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</si>
  <si>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</si>
  <si>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</si>
  <si>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</si>
  <si>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</si>
  <si>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</si>
  <si>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</si>
  <si>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</si>
  <si>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</si>
  <si>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</si>
  <si>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</si>
  <si>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</si>
  <si>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</si>
  <si>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</si>
  <si>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</si>
  <si>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</si>
  <si>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</si>
  <si>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</si>
  <si>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</si>
  <si>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</si>
  <si>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</si>
  <si>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</si>
  <si>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</si>
  <si>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</si>
  <si>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</si>
  <si>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</si>
  <si>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</si>
  <si>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</si>
  <si>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</si>
  <si>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</si>
  <si>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</si>
  <si>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</si>
  <si>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</si>
  <si>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</si>
  <si>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</si>
  <si>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</si>
  <si>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</si>
  <si>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</si>
  <si>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</si>
  <si>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</si>
  <si>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</si>
  <si>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</si>
  <si>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</si>
  <si>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</si>
  <si>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</si>
  <si>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</si>
  <si>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</si>
  <si>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</si>
  <si>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</si>
  <si>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</si>
  <si>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</si>
  <si>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</si>
  <si>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</si>
  <si>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</si>
  <si>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</si>
  <si>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</si>
  <si>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</si>
  <si>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</si>
  <si>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</si>
  <si>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</si>
  <si>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</si>
  <si>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</si>
  <si>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</si>
  <si>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</si>
  <si>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</si>
  <si>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</si>
  <si>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</si>
  <si>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</si>
  <si>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</si>
  <si>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</si>
  <si>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</si>
  <si>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</si>
  <si>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</si>
  <si>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</si>
  <si>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</si>
  <si>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</si>
  <si>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</si>
  <si>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</si>
  <si>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</si>
  <si>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</si>
  <si>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</si>
  <si>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</si>
  <si>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</si>
  <si>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</si>
  <si>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</si>
  <si>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</si>
  <si>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</si>
  <si>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</si>
  <si>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</si>
  <si>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</si>
  <si>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</si>
  <si>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</si>
  <si>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</si>
  <si>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</si>
  <si>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</si>
  <si>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</si>
  <si>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</si>
  <si>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</si>
  <si>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</si>
  <si>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</si>
  <si>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</si>
  <si>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</si>
  <si>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</si>
  <si>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</si>
  <si>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</si>
  <si>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</si>
  <si>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</si>
  <si>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</si>
  <si>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</si>
  <si>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</si>
  <si>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</si>
  <si>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</si>
  <si>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</si>
  <si>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</si>
  <si>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</si>
  <si>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</si>
  <si>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</si>
  <si>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</si>
  <si>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</si>
  <si>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</si>
  <si>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</si>
  <si>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</si>
  <si>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</si>
  <si>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</si>
  <si>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</si>
  <si>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</si>
  <si>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</si>
  <si>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</si>
  <si>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</si>
  <si>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</si>
  <si>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</si>
  <si>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</si>
  <si>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</si>
  <si>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</si>
  <si>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</si>
  <si>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</si>
  <si>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</si>
  <si>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</si>
  <si>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</si>
  <si>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</si>
  <si>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</si>
  <si>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</si>
  <si>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</si>
  <si>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</si>
  <si>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</si>
  <si>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</si>
  <si>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</si>
  <si>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</si>
  <si>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</si>
  <si>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</si>
  <si>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</si>
  <si>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</si>
  <si>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</si>
  <si>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</si>
  <si>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</si>
  <si>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</si>
  <si>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</si>
  <si>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</si>
  <si>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</si>
  <si>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</si>
  <si>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</si>
  <si>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</si>
  <si>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</si>
  <si>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</si>
  <si>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</si>
  <si>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</si>
  <si>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</si>
  <si>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</si>
  <si>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</si>
  <si>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</si>
  <si>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</si>
  <si>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</si>
  <si>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</si>
  <si>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</si>
  <si>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</si>
  <si>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</si>
  <si>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</si>
  <si>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</si>
  <si>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</si>
  <si>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</si>
  <si>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</si>
  <si>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</si>
  <si>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</si>
  <si>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</si>
  <si>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</si>
  <si>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</si>
  <si>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</si>
  <si>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</si>
  <si>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</si>
  <si>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</si>
  <si>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</si>
  <si>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</si>
  <si>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</si>
  <si>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</si>
  <si>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</si>
  <si>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</si>
  <si>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</si>
  <si>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</si>
  <si>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</si>
  <si>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</si>
  <si>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</si>
  <si>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</si>
  <si>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</si>
  <si>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</si>
  <si>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</si>
  <si>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</si>
  <si>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</si>
  <si>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</si>
  <si>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</si>
  <si>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</si>
  <si>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</si>
  <si>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</si>
  <si>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</si>
  <si>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</si>
  <si>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</si>
  <si>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</si>
  <si>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</si>
  <si>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</si>
  <si>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</si>
  <si>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</si>
  <si>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</si>
  <si>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</si>
  <si>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</si>
  <si>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</si>
  <si>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</si>
  <si>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</si>
  <si>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</si>
  <si>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</si>
  <si>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</si>
  <si>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</si>
  <si>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</si>
  <si>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</si>
  <si>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</si>
  <si>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</si>
  <si>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</si>
  <si>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</si>
  <si>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</si>
  <si>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</si>
  <si>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</si>
  <si>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</si>
  <si>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</si>
  <si>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</si>
  <si>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</si>
  <si>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</si>
  <si>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</si>
  <si>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</si>
  <si>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</si>
  <si>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</si>
  <si>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</si>
  <si>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</si>
  <si>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</si>
  <si>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</si>
  <si>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</si>
  <si>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</si>
  <si>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</si>
  <si>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</si>
  <si>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</si>
  <si>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</si>
  <si>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</si>
  <si>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</si>
  <si>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</si>
  <si>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</si>
  <si>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</si>
  <si>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</si>
  <si>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</si>
  <si>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</si>
  <si>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</si>
  <si>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</si>
  <si>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</si>
  <si>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</si>
  <si>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</si>
  <si>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</si>
  <si>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</si>
  <si>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</si>
  <si>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</si>
  <si>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</si>
  <si>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</si>
  <si>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</si>
  <si>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</si>
  <si>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</si>
  <si>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</si>
  <si>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</si>
  <si>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</si>
  <si>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</si>
  <si>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</si>
  <si>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</si>
  <si>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</si>
  <si>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</si>
  <si>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</si>
  <si>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</si>
  <si>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</si>
  <si>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</si>
  <si>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</si>
  <si>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</si>
  <si>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</si>
  <si>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</si>
  <si>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</si>
  <si>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</si>
  <si>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</si>
  <si>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</si>
  <si>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</si>
  <si>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</si>
  <si>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</si>
  <si>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</si>
  <si>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</si>
  <si>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</si>
  <si>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</si>
  <si>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</si>
  <si>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</si>
  <si>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</si>
  <si>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</si>
  <si>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</si>
  <si>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</si>
  <si>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</si>
  <si>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</si>
  <si>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</si>
  <si>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</si>
  <si>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</si>
  <si>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</si>
  <si>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</si>
  <si>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</si>
  <si>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</si>
  <si>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</si>
  <si>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</si>
  <si>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</si>
  <si>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</si>
  <si>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</si>
  <si>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</si>
  <si>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</si>
  <si>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</si>
  <si>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</si>
  <si>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</si>
  <si>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</si>
  <si>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</si>
  <si>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</si>
  <si>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</si>
  <si>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</si>
  <si>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</si>
  <si>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</si>
  <si>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</si>
  <si>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</si>
  <si>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</si>
  <si>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</si>
  <si>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</si>
  <si>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</si>
  <si>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</si>
  <si>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</si>
  <si>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</si>
  <si>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</si>
  <si>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</si>
  <si>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</si>
  <si>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</si>
  <si>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</si>
  <si>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</si>
  <si>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</si>
  <si>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</si>
  <si>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</si>
  <si>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</si>
  <si>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</si>
  <si>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</si>
  <si>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</si>
  <si>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</si>
  <si>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</si>
  <si>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</si>
  <si>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</si>
  <si>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</si>
  <si>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</si>
  <si>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</si>
  <si>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</si>
  <si>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</si>
  <si>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</si>
  <si>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</si>
  <si>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</si>
  <si>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</si>
  <si>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</si>
  <si>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</si>
  <si>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</si>
  <si>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</si>
  <si>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</si>
  <si>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</si>
  <si>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</si>
  <si>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</si>
  <si>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</si>
  <si>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</si>
  <si>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</si>
  <si>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</si>
  <si>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</si>
  <si>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</si>
  <si>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</si>
  <si>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</si>
  <si>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</si>
  <si>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</si>
  <si>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</si>
  <si>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</si>
  <si>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</si>
  <si>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</si>
  <si>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</si>
  <si>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</si>
  <si>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</si>
  <si>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</si>
  <si>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</si>
  <si>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</si>
  <si>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</si>
  <si>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</si>
  <si>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</si>
  <si>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</si>
  <si>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</si>
  <si>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</si>
  <si>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</si>
  <si>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</si>
  <si>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</si>
  <si>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</si>
  <si>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</si>
  <si>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</si>
  <si>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</si>
  <si>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</si>
  <si>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</si>
  <si>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</si>
  <si>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</si>
  <si>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</si>
  <si>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</si>
  <si>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</si>
  <si>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</si>
  <si>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</si>
  <si>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</si>
  <si>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</si>
  <si>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</si>
  <si>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</si>
  <si>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</si>
  <si>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</si>
  <si>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</si>
  <si>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</si>
  <si>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</si>
  <si>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</si>
  <si>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</si>
  <si>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</si>
  <si>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</si>
  <si>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</si>
  <si>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</si>
  <si>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</si>
  <si>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</si>
  <si>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</si>
  <si>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</si>
  <si>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</si>
  <si>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</si>
  <si>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</si>
  <si>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</si>
  <si>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</si>
  <si>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</si>
  <si>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</si>
  <si>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</si>
  <si>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</si>
  <si>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</si>
  <si>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</si>
  <si>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</si>
  <si>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</si>
  <si>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</si>
  <si>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</si>
  <si>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</si>
  <si>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</si>
  <si>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</si>
  <si>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</si>
  <si>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</si>
  <si>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</si>
  <si>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</si>
  <si>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</si>
  <si>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</si>
  <si>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</si>
  <si>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</si>
  <si>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</si>
  <si>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</si>
  <si>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</si>
  <si>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</si>
  <si>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</si>
  <si>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</si>
  <si>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</si>
  <si>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</si>
  <si>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</si>
  <si>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</si>
  <si>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</si>
  <si>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</si>
  <si>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</si>
  <si>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</si>
  <si>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</si>
  <si>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</si>
  <si>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</si>
  <si>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</si>
  <si>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</si>
  <si>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</si>
  <si>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</si>
  <si>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</si>
  <si>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</si>
  <si>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</si>
  <si>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</si>
  <si>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</si>
  <si>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</si>
  <si>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</si>
  <si>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</si>
  <si>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</si>
  <si>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</si>
  <si>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</si>
  <si>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</si>
  <si>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</si>
  <si>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</si>
  <si>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</si>
  <si>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</si>
  <si>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</si>
  <si>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</si>
  <si>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</si>
  <si>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</si>
  <si>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</si>
  <si>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</si>
  <si>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</si>
  <si>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</si>
  <si>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</si>
  <si>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</si>
  <si>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</si>
  <si>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</si>
  <si>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</si>
  <si>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</si>
  <si>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</si>
  <si>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</si>
  <si>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</si>
  <si>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</si>
  <si>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</si>
  <si>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</si>
  <si>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</si>
  <si>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</si>
  <si>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</si>
  <si>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</si>
  <si>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</si>
  <si>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</si>
  <si>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</si>
  <si>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</si>
  <si>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</si>
  <si>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</si>
  <si>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</si>
  <si>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</si>
  <si>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</si>
  <si>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</si>
  <si>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</si>
  <si>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</si>
  <si>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</si>
  <si>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</si>
  <si>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</si>
  <si>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</si>
  <si>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</si>
  <si>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</si>
  <si>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</si>
  <si>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</si>
  <si>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</si>
  <si>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</si>
  <si>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</si>
  <si>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</si>
  <si>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</si>
  <si>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</si>
  <si>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</si>
  <si>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</si>
  <si>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</si>
  <si>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</si>
  <si>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</si>
  <si>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</si>
  <si>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</si>
  <si>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</si>
  <si>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</si>
  <si>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</si>
  <si>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</si>
  <si>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</si>
  <si>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</si>
  <si>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</si>
  <si>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</si>
  <si>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</si>
  <si>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</si>
  <si>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</si>
  <si>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</si>
  <si>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</si>
  <si>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</si>
  <si>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</si>
  <si>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</si>
  <si>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</si>
  <si>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</si>
  <si>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</si>
  <si>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</si>
  <si>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</si>
  <si>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</si>
  <si>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</si>
  <si>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</si>
  <si>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</si>
  <si>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</si>
  <si>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</si>
  <si>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</si>
  <si>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</si>
  <si>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</si>
  <si>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</si>
  <si>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</si>
  <si>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</si>
  <si>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</si>
  <si>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</si>
  <si>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</si>
  <si>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</si>
  <si>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</si>
  <si>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</si>
  <si>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</si>
  <si>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</si>
  <si>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</si>
  <si>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</si>
  <si>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</si>
  <si>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</si>
  <si>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</si>
  <si>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</si>
  <si>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</si>
  <si>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</si>
  <si>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</si>
  <si>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</si>
  <si>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</si>
  <si>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</si>
  <si>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</si>
  <si>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</si>
  <si>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</si>
  <si>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</si>
  <si>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</si>
  <si>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</si>
  <si>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</si>
  <si>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</si>
  <si>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</si>
  <si>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</si>
  <si>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</si>
  <si>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</si>
  <si>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</si>
  <si>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</si>
  <si>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</si>
  <si>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</si>
  <si>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</si>
  <si>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</si>
  <si>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</si>
  <si>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</si>
  <si>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</si>
  <si>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</si>
  <si>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</si>
  <si>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</si>
  <si>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</si>
  <si>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</si>
  <si>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</si>
  <si>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</si>
  <si>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</si>
  <si>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</si>
  <si>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</si>
  <si>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</si>
  <si>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</si>
  <si>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</si>
  <si>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</si>
  <si>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</si>
  <si>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</si>
  <si>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</si>
  <si>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</si>
  <si>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</si>
  <si>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</si>
  <si>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</si>
  <si>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</si>
  <si>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</si>
  <si>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</si>
  <si>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</si>
  <si>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</si>
  <si>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</si>
  <si>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</si>
  <si>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</si>
  <si>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</si>
  <si>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</si>
  <si>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</si>
  <si>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</si>
  <si>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</si>
  <si>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</si>
  <si>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</si>
  <si>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</si>
  <si>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</si>
  <si>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</si>
  <si>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</si>
  <si>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</si>
  <si>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</si>
  <si>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</si>
  <si>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</si>
  <si>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</si>
  <si>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</si>
  <si>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</si>
  <si>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</si>
  <si>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</si>
  <si>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</si>
  <si>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</si>
  <si>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</si>
  <si>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</si>
  <si>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</si>
  <si>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</si>
  <si>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</si>
  <si>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</si>
  <si>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</si>
  <si>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</si>
  <si>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</si>
  <si>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</si>
  <si>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</si>
  <si>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</si>
  <si>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</si>
  <si>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</si>
  <si>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</si>
  <si>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</si>
  <si>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</si>
  <si>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</si>
  <si>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</si>
  <si>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</si>
  <si>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</si>
  <si>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</si>
  <si>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</si>
  <si>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</si>
  <si>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</si>
  <si>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</si>
  <si>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</si>
  <si>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</si>
  <si>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</si>
  <si>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</si>
  <si>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</si>
  <si>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</si>
  <si>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</si>
  <si>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</si>
  <si>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</si>
  <si>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</si>
  <si>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</si>
  <si>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</si>
  <si>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</si>
  <si>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</si>
  <si>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</si>
  <si>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</si>
  <si>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</si>
  <si>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</si>
  <si>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</si>
  <si>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</si>
  <si>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</si>
  <si>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</si>
  <si>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</si>
  <si>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</si>
  <si>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</si>
  <si>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</si>
  <si>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</si>
  <si>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</si>
  <si>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</si>
  <si>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</si>
  <si>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</si>
  <si>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</si>
  <si>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</si>
  <si>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</si>
  <si>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</si>
  <si>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</si>
  <si>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</si>
  <si>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</si>
  <si>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</si>
  <si>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</si>
  <si>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</si>
  <si>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</si>
  <si>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</si>
  <si>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</si>
  <si>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</si>
  <si>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</si>
  <si>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</si>
  <si>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</si>
  <si>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</si>
  <si>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</si>
  <si>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</si>
  <si>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</si>
  <si>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</si>
  <si>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</si>
  <si>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</si>
  <si>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</si>
  <si>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</si>
  <si>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</si>
  <si>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</si>
  <si>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</si>
  <si>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</si>
  <si>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</si>
  <si>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</si>
  <si>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</si>
  <si>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</si>
  <si>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</si>
  <si>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</si>
  <si>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</si>
  <si>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</si>
  <si>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</si>
  <si>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</si>
  <si>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</si>
  <si>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</si>
  <si>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</si>
  <si>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</si>
  <si>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</si>
  <si>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</si>
  <si>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</si>
  <si>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</si>
  <si>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</si>
  <si>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</si>
  <si>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</si>
  <si>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</si>
  <si>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</si>
  <si>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</si>
  <si>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</si>
  <si>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</si>
  <si>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</si>
  <si>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</si>
  <si>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</si>
  <si>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</si>
  <si>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</si>
  <si>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</si>
  <si>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</si>
  <si>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</si>
  <si>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</si>
  <si>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</si>
  <si>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</si>
  <si>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</si>
  <si>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</si>
  <si>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</si>
  <si>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</si>
  <si>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</si>
  <si>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</si>
  <si>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</si>
  <si>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</si>
  <si>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</si>
  <si>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</si>
  <si>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</si>
  <si>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</si>
  <si>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</si>
  <si>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</si>
  <si>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</si>
  <si>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</si>
  <si>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</si>
  <si>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</si>
  <si>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</si>
  <si>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</si>
  <si>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</si>
  <si>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</si>
  <si>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</si>
  <si>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</si>
  <si>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</si>
  <si>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</si>
  <si>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</si>
  <si>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</si>
  <si>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</si>
  <si>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</si>
  <si>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</si>
  <si>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</si>
  <si>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</si>
  <si>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</si>
  <si>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</si>
  <si>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</si>
  <si>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</si>
  <si>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</si>
  <si>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</si>
  <si>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</si>
  <si>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</si>
  <si>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</si>
  <si>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</si>
  <si>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</si>
  <si>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</si>
  <si>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</si>
  <si>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</si>
  <si>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</si>
  <si>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</si>
  <si>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</si>
  <si>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</si>
  <si>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</si>
  <si>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</si>
  <si>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</si>
  <si>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</si>
  <si>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</si>
  <si>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</si>
  <si>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</si>
  <si>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</si>
  <si>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</si>
  <si>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</si>
  <si>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</si>
  <si>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</si>
  <si>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</si>
  <si>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</si>
  <si>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</si>
  <si>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</si>
  <si>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</si>
  <si>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</si>
  <si>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</si>
  <si>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</si>
  <si>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</si>
  <si>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</si>
  <si>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</si>
  <si>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</si>
  <si>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</si>
  <si>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</si>
  <si>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</si>
  <si>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</si>
  <si>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</si>
  <si>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</si>
  <si>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</si>
  <si>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</si>
  <si>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</si>
  <si>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</si>
  <si>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</si>
  <si>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</si>
  <si>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</si>
  <si>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</si>
  <si>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</si>
  <si>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</si>
  <si>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</si>
  <si>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</si>
  <si>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</si>
  <si>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</si>
  <si>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</si>
  <si>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</si>
  <si>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</si>
  <si>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</si>
  <si>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</si>
  <si>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</si>
  <si>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</si>
  <si>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</si>
  <si>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</si>
  <si>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</si>
  <si>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</si>
  <si>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</si>
  <si>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</si>
  <si>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</si>
  <si>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</si>
  <si>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</si>
  <si>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</si>
  <si>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</si>
  <si>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</si>
  <si>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</si>
  <si>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</si>
  <si>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</si>
  <si>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</si>
  <si>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</si>
  <si>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</si>
  <si>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</si>
  <si>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</si>
  <si>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</si>
  <si>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</si>
  <si>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</si>
  <si>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</si>
  <si>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</si>
  <si>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</si>
  <si>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</si>
  <si>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</si>
  <si>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</si>
  <si>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</si>
  <si>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</si>
  <si>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</si>
  <si>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</si>
  <si>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</si>
  <si>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</si>
  <si>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</si>
  <si>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</si>
  <si>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</si>
  <si>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</si>
  <si>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</si>
  <si>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</si>
  <si>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</si>
  <si>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</si>
  <si>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</si>
  <si>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</si>
  <si>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</si>
  <si>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</si>
  <si>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</si>
  <si>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</si>
  <si>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</si>
  <si>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</si>
  <si>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</si>
  <si>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</si>
  <si>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</si>
  <si>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</si>
  <si>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</si>
  <si>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</si>
  <si>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</si>
  <si>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</si>
  <si>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</si>
  <si>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</si>
  <si>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</si>
  <si>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</si>
  <si>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</si>
  <si>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</si>
  <si>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</si>
  <si>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</si>
  <si>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</si>
  <si>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</si>
  <si>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</si>
  <si>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</si>
  <si>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</si>
  <si>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</si>
  <si>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</si>
  <si>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</si>
  <si>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</si>
  <si>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</si>
  <si>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</si>
  <si>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</si>
  <si>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</si>
  <si>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</si>
  <si>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</si>
  <si>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</si>
  <si>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</si>
  <si>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</si>
  <si>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</si>
  <si>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</si>
  <si>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</si>
  <si>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</si>
  <si>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</si>
  <si>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</si>
  <si>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</si>
  <si>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</si>
  <si>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</si>
  <si>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</si>
  <si>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</si>
  <si>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</si>
  <si>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</si>
  <si>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</si>
  <si>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</si>
  <si>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</si>
  <si>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</si>
  <si>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</si>
  <si>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</si>
  <si>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</si>
  <si>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</si>
  <si>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</si>
  <si>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</si>
  <si>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</si>
  <si>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</si>
  <si>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</si>
  <si>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</si>
  <si>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</si>
  <si>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</si>
  <si>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</si>
  <si>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</si>
  <si>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</si>
  <si>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</si>
  <si>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</si>
  <si>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</si>
  <si>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</si>
  <si>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</si>
  <si>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</si>
  <si>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</si>
  <si>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</si>
  <si>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</si>
  <si>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</si>
  <si>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</si>
  <si>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</si>
  <si>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</si>
  <si>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</si>
  <si>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</si>
  <si>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</si>
  <si>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</si>
  <si>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</si>
  <si>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</si>
  <si>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</si>
  <si>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</si>
  <si>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</si>
  <si>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</si>
  <si>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</si>
  <si>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</si>
  <si>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</si>
  <si>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</si>
  <si>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</si>
  <si>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</si>
  <si>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</si>
  <si>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</si>
  <si>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</si>
  <si>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</si>
  <si>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</si>
  <si>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</si>
  <si>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</si>
  <si>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</si>
  <si>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</si>
  <si>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</si>
  <si>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</si>
  <si>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</si>
  <si>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</si>
  <si>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</si>
  <si>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</si>
  <si>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</si>
  <si>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</si>
  <si>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</si>
  <si>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</si>
  <si>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</si>
  <si>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</si>
  <si>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</si>
  <si>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</si>
  <si>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</si>
  <si>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</si>
  <si>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</si>
  <si>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</si>
  <si>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</si>
  <si>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</si>
  <si>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</si>
  <si>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</si>
  <si>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</si>
  <si>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</si>
  <si>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</si>
  <si>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</si>
  <si>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</si>
  <si>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</si>
  <si>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</si>
  <si>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</si>
  <si>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</si>
  <si>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</si>
  <si>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</si>
  <si>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</si>
  <si>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</si>
  <si>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</si>
  <si>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</si>
  <si>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</si>
  <si>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</si>
  <si>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</si>
  <si>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</si>
  <si>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</si>
  <si>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</si>
  <si>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</si>
  <si>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</si>
  <si>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</si>
  <si>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</si>
  <si>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</si>
  <si>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</si>
  <si>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</si>
  <si>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</si>
  <si>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</si>
  <si>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</si>
  <si>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</si>
  <si>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</si>
  <si>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</si>
  <si>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</si>
  <si>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</si>
  <si>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</si>
  <si>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</si>
  <si>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</si>
  <si>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</si>
  <si>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</si>
  <si>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</si>
  <si>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</si>
  <si>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</si>
  <si>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</si>
  <si>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</si>
  <si>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</si>
  <si>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</si>
  <si>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</si>
  <si>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</si>
  <si>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</si>
  <si>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</si>
  <si>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</si>
  <si>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</si>
  <si>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</si>
  <si>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</si>
  <si>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</si>
  <si>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</si>
  <si>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</si>
  <si>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</si>
  <si>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</si>
  <si>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</si>
  <si>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</si>
  <si>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</si>
  <si>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</si>
  <si>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</si>
  <si>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</si>
  <si>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</si>
  <si>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</si>
  <si>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</si>
  <si>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</si>
  <si>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</si>
  <si>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</si>
  <si>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</si>
  <si>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</si>
  <si>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</si>
  <si>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</si>
  <si>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</si>
  <si>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</si>
  <si>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</si>
  <si>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</si>
  <si>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</si>
  <si>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</si>
  <si>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</si>
  <si>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</si>
  <si>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</si>
  <si>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</si>
  <si>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</si>
  <si>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</si>
  <si>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</si>
  <si>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</si>
  <si>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</si>
  <si>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</si>
  <si>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</si>
  <si>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</si>
  <si>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</si>
  <si>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</si>
  <si>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</si>
  <si>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</si>
  <si>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</si>
  <si>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</si>
  <si>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</si>
  <si>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</si>
  <si>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</si>
  <si>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</si>
  <si>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</si>
  <si>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</si>
  <si>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</si>
  <si>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</si>
  <si>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</si>
  <si>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</si>
  <si>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</si>
  <si>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</si>
  <si>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</si>
  <si>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</si>
  <si>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</si>
  <si>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</si>
  <si>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</si>
  <si>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</si>
  <si>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</si>
  <si>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</si>
  <si>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</si>
  <si>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</si>
  <si>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</si>
  <si>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</si>
  <si>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</si>
  <si>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</si>
  <si>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</si>
  <si>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</si>
  <si>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</si>
  <si>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</si>
  <si>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</si>
  <si>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</si>
  <si>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</si>
  <si>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</si>
  <si>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</si>
  <si>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</si>
  <si>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</si>
  <si>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</si>
  <si>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</si>
  <si>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</si>
  <si>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</si>
  <si>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</si>
  <si>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</si>
  <si>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</si>
  <si>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</si>
  <si>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</si>
  <si>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</si>
  <si>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</si>
  <si>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</si>
  <si>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</si>
  <si>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</si>
  <si>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</si>
  <si>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</si>
  <si>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 xml:space="preserve"> EM team at site </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</si>
  <si>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</si>
  <si>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</si>
  <si>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</si>
  <si>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</si>
  <si>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</si>
  <si>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</si>
  <si>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</si>
  <si>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</si>
  <si>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</si>
  <si>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</si>
  <si>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</si>
  <si>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PCM-20251208-00001574</t>
  </si>
  <si>
    <t>EM team on the way need 90 Min</t>
  </si>
  <si>
    <t>PCM-20251208-00001581</t>
  </si>
  <si>
    <t>EM team on the way need 45Min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</si>
  <si>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</si>
  <si>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</si>
  <si>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</si>
  <si>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</si>
  <si>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</si>
  <si>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</si>
  <si>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</si>
  <si>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</si>
  <si>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</si>
  <si>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</si>
  <si>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</si>
  <si>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</si>
  <si>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</si>
  <si>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scattered sites HAJ0120 &amp; HAJ0228 &amp; HAJ0223 / Sceco black out on HAJJ area , Teams secured HUb sites by PG and checking Remaining sites  </t>
  </si>
  <si>
    <t>PCM-20251208-00001628</t>
  </si>
  <si>
    <t xml:space="preserve">EM team need 30 min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</si>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</sst>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1" totalsRowShown="0" headerRowDxfId="46" dataDxfId="45" headerRowBorderDxfId="43" tableBorderDxfId="44" totalsRowBorderDxfId="42">
  <autoFilter ref="A1:L1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G6" sqref="G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336.68322881944187</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45999.631654745368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45999.631654745368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45999.631654745368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45999.631654745368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45999.631654745368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45999.631654745368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45999.631654745368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45999.631654745368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45999.631654745368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45999.631654745368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45999.631654745368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45999.631654745368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45999.631654745368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45999.631654745368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45999.631654745368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45999.631654745368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45999.631654745368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45999.631654745368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45999.631654745368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45999.631654745368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45999.631654745368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45999.631654745368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45999.631654745368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45999.631654745368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45999.631654745368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45999.631654745368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45999.631654745368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45999.631654745368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45999.631654745368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45999.631654745368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45999.631654745368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45999.631654745368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45999.631654745368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45999.631654745368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45999.631654745368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45999.631654745368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45999.631654745368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45999.631654745368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45999.631654745368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45999.631654745368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45999.631654745368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45999.631654745368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45999.631654745368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45999.631654745368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45999.631654745368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45999.631654745368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45999.631654745368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45999.631654745368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45999.631654745368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45999.631654745368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45999.631654745368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45999.631654745368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45999.631654745368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45999.631654745368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45999.631654745368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45999.631654745368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45999.631654745368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45999.631654745368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45999.631654745368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45999.631654745368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45999.631654745368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45999.631654745368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45999.631654745368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45999.631654745368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45999.631654745368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45999.631654745368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45999.631654745368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45999.631654745368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45999.631654745368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45999.631654745368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45999.631654745368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45999.631654745368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45999.631654745368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45999.631654745368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45999.631654745368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45999.631654745368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45999.631654745368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45999.631654745368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45999.631654745368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45999.631654745368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45999.631654745368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45999.631654745368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45999.631654745368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45999.631654745368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45999.631654745368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45999.631654745368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45999.631654745368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45999.631654745368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45999.631654745368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45999.631654745368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45999.631654745368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45999.631654745368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45999.631654745368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45999.631654745368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45999.631654745368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45999.631654745368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45999.631654745368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45999.631654745368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45999.631654745368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45999.631654745368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45999.631654745368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45999.631654745368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45999.631654745368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45999.631654745368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45999.631654745368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45999.631654745368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45999.631654745368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45999.631654745368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45999.631654745368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45999.631654745368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45999.631654745368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45999.631654745368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45999.631654745368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45999.631654745368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45999.631654745368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45999.631654745368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45999.631654745368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45999.631654745368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45999.631654745368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45999.631654745368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45999.631654745368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45999.631654745368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45999.631654745368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45999.631654745368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45999.631654745368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45999.631654745368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45999.631654745368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45999.631654745368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45999.631654745368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45999.631654745368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45999.631654745368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45999.631654745368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45999.631654745368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45999.631654745368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45999.631654745368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45999.631654745368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45999.631654745368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45999.631654745368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45999.631654745368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45999.631654745368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45999.631654745368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45999.631654745368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45999.631654745368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45999.631654745368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45999.631654745368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45999.631654745368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45999.631654745368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45999.631654745368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45999.631654745368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45999.631654745368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45999.631654745368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45999.631654745368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45999.631654745368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45999.631654745368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45999.631654745368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45999.631654745368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45999.631654745368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45999.631654745368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45999.631654745368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45999.631654745368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45999.631654745368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45999.631654745368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45999.631654745368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45999.631654745368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45999.631654745368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45999.631654745368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45999.631654745368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45999.631654745368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45999.631654745368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45999.631654745368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45999.631654745368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45999.631654745368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45999.631654745368</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A083C607-0DFC-4C8C-BB1F-06062AEC7970}"/>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tabSelected="1" workbookViewId="0">
      <selection activeCell="D10" sqref="D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174.63181678240653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15.244235763886536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2.2762728009256534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8.6874652777623851E-2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45999.631654745368</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45999.631654745368</v>
      </c>
      <c r="H8" s="97"/>
      <c r="I8" s="18" t="str">
        <f>IFERROR(VLOOKUP(D8,DB!A:F,6,0),"")</f>
        <v/>
      </c>
      <c r="J8" s="18" t="str">
        <f>IFERROR(VLOOKUP(D8,DB!A:G,7,0),"")</f>
        <v/>
      </c>
      <c r="K8" s="19"/>
      <c r="L8" s="18" t="str">
        <f>IFERROR(VLOOKUP(D8,DB!A:I,9,0),"")</f>
        <v/>
      </c>
    </row>
    <row r="9" spans="1:12" ht="31.5" customHeight="1">
      <c r="A9" s="96"/>
      <c r="B9" s="18" t="str">
        <f>IFERROR(VLOOKUP(D9,DB!A:K,11,0),"")</f>
        <v>R2</v>
      </c>
      <c r="C9" s="18"/>
      <c r="D9" s="18" t="s">
        <v>25703</v>
      </c>
      <c r="E9" s="81"/>
      <c r="F9" s="97"/>
      <c r="G9" s="98">
        <f ca="1">IFERROR(NOW()-F9,"-")</f>
        <v>45999.631654745368</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45999.631654745368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45999.631654745368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45999.631654745368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45999.631654745368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45999.631654745368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45999.631654745368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45999.631654745368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45999.631654745368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45999.631654745368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45999.631654745368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45999.631654745368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45999.631654745368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45999.631654745368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45999.631654745368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45999.631654745368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45999.631654745368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45999.631654745368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45999.631654745368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45999.631654745368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45999.631654745368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45999.631654745368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45999.631654745368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45999.631654745368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45999.631654745368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45999.631654745368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45999.631654745368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45999.631654745368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45999.631654745368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45999.631654745368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45999.631654745368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45999.631654745368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45999.631654745368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45999.631654745368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45999.631654745368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45999.631654745368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45999.631654745368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45999.631654745368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45999.631654745368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45999.631654745368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45999.631654745368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45999.631654745368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45999.631654745368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45999.631654745368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45999.631654745368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45999.631654745368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45999.631654745368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45999.631654745368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45999.631654745368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45999.631654745368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45999.631654745368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45999.631654745368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45999.631654745368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45999.631654745368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45999.631654745368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45999.631654745368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45999.631654745368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45999.631654745368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45999.631654745368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45999.631654745368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45999.631654745368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45999.631654745368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45999.631654745368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45999.631654745368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45999.631654745368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45999.631654745368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45999.631654745368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45999.631654745368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45999.631654745368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45999.631654745368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45999.631654745368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45999.631654745368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45999.631654745368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45999.631654745368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45999.631654745368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45999.631654745368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45999.631654745368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45999.631654745368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45999.631654745368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45999.631654745368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45999.631654745368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45999.631654745368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45999.631654745368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45999.631654745368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45999.631654745368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45999.631654745368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45999.631654745368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45999.631654745368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45999.631654745368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45999.631654745368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45999.631654745368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45999.631654745368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45999.631654745368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45999.631654745368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45999.631654745368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45999.631654745368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45999.631654745368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45999.631654745368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45999.631654745368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45999.631654745368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45999.631654745368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45999.631654745368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45999.631654745368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45999.631654745368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45999.631654745368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45999.631654745368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45999.631654745368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45999.631654745368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45999.631654745368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45999.631654745368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45999.631654745368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45999.631654745368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45999.631654745368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45999.631654745368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45999.631654745368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45999.631654745368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45999.631654745368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45999.631654745368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45999.631654745368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45999.631654745368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45999.631654745368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45999.631654745368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45999.631654745368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45999.631654745368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45999.631654745368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45999.631654745368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45999.631654745368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45999.631654745368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45999.631654745368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45999.631654745368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45999.631654745368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45999.631654745368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45999.631654745368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45999.631654745368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45999.631654745368</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45999.631654745368</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45999.631654745368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45999.631654745368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45999.631654745368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45999.631654745368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45999.631654745368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45999.631654745368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45999.631654745368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45999.631654745368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45999.631654745368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45999.631654745368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45999.631654745368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45999.631654745368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45999.631654745368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45999.631654745368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45999.631654745368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45999.631654745368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45999.631654745368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45999.631654745368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45999.631654745368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45999.631654745368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45999.631654745368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45999.631654745368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45999.631654745368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45999.631654745368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45999.631654745368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45999.631654745368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45999.631654745368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45999.631654745368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45999.631654745368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45999.631654745368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45999.631654745368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45999.631654745368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45999.631654745368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45999.631654745368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45999.631654745368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45999.631654745368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45999.631654745368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45999.631654745368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45999.631654745368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45999.631654745368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45999.631654745368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45999.631654745368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45999.631654745368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45999.631654745368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45999.631654745368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45999.631654745368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45999.631654745368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45999.631654745368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45999.631654745368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45999.631654745368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45999.631654745368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45999.631654745368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45999.631654745368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45999.631654745368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45999.631654745368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45999.631654745368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45999.631654745368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45999.631654745368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45999.631654745368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45999.631654745368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45999.631654745368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45999.631654745368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45999.631654745368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45999.631654745368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45999.631654745368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45999.631654745368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45999.631654745368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45999.631654745368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45999.631654745368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45999.631654745368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45999.631654745368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45999.631654745368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45999.631654745368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45999.631654745368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45999.631654745368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45999.631654745368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45999.631654745368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45999.631654745368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45999.631654745368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45999.631654745368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45999.631654745368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45999.631654745368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45999.631654745368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45999.631654745368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45999.631654745368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45999.631654745368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45999.631654745368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45999.631654745368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45999.631654745368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45999.631654745368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45999.631654745368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45999.631654745368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45999.631654745368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45999.631654745368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45999.631654745368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45999.631654745368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45999.631654745368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45999.631654745368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45999.631654745368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45999.631654745368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45999.631654745368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45999.631654745368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45999.631654745368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45999.631654745368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45999.631654745368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45999.631654745368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45999.631654745368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45999.631654745368</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45999.631654745368</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45999.631654745368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45999.631654745368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45999.631654745368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45999.631654745368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45999.631654745368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45999.631654745368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45999.631654745368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45999.631654745368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45999.631654745368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45999.631654745368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45999.631654745368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45999.631654745368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45999.631654745368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45999.631654745368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45999.631654745368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45999.631654745368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45999.631654745368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45999.631654745368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45999.631654745368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45999.631654745368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45999.631654745368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45999.631654745368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45999.631654745368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45999.631654745368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45999.631654745368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45999.631654745368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45999.631654745368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45999.631654745368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45999.631654745368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45999.631654745368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45999.631654745368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45999.631654745368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45999.631654745368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45999.631654745368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45999.631654745368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45999.631654745368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45999.631654745368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45999.631654745368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45999.631654745368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45999.631654745368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45999.631654745368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45999.631654745368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45999.631654745368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45999.631654745368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45999.631654745368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45999.631654745368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45999.631654745368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45999.631654745368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45999.631654745368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45999.631654745368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45999.631654745368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45999.631654745368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45999.631654745368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45999.631654745368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45999.631654745368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45999.631654745368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45999.631654745368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45999.631654745368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45999.631654745368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45999.631654745368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45999.631654745368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45999.631654745368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45999.631654745368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45999.631654745368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45999.631654745368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45999.631654745368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45999.631654745368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45999.631654745368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45999.631654745368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45999.631654745368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45999.631654745368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45999.631654745368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45999.631654745368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45999.631654745368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45999.631654745368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45999.631654745368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45999.631654745368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45999.631654745368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45999.631654745368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45999.631654745368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45999.631654745368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45999.631654745368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45999.631654745368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45999.631654745368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45999.631654745368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45999.631654745368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45999.631654745368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45999.631654745368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45999.631654745368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45999.631654745368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45999.631654745368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45999.631654745368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45999.631654745368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45999.631654745368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45999.631654745368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45999.631654745368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45999.631654745368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45999.631654745368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45999.631654745368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45999.631654745368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45999.631654745368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45999.631654745368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45999.631654745368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45999.631654745368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45999.631654745368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45999.631654745368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45999.631654745368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45999.631654745368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45999.631654745368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45999.631654745368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45999.631654745368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45999.631654745368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45999.631654745368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45999.631654745368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45999.631654745368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45999.631654745368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45999.631654745368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45999.631654745368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45999.631654745368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45999.631654745368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45999.631654745368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45999.631654745368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45999.631654745368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45999.631654745368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45999.631654745368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45999.631654745368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45999.631654745368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45999.631654745368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45999.631654745368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45999.631654745368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45999.631654745368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45999.631654745368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45999.631654745368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45999.631654745368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45999.631654745368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45999.631654745368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45999.631654745368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45999.631654745368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45999.631654745368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45999.631654745368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45999.631654745368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45999.631654745368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45999.631654745368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45999.631654745368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45999.631654745368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45999.631654745368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45999.631654745368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45999.631654745368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45999.631654745368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45999.631654745368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45999.631654745368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45999.631654745368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45999.631654745368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45999.631654745368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45999.631654745368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45999.631654745368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45999.631654745368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45999.631654745368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45999.631654745368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45999.631654745368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45999.631654745368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45999.631654745368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45999.631654745368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45999.631654745368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45999.631654745368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45999.631654745368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45999.631654745368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45999.631654745368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45999.631654745368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45999.631654745368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45999.631654745368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45999.631654745368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45999.631654745368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45999.631654745368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45999.631654745368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45999.631654745368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45999.631654745368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45999.631654745368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45999.631654745368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45999.631654745368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45999.631654745368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45999.631654745368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45999.631654745368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45999.631654745368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45999.631654745368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45999.631654745368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45999.631654745368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45999.631654745368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45999.631654745368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45999.631654745368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45999.631654745368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45999.631654745368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45999.631654745368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45999.631654745368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45999.631654745368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45999.631654745368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45999.631654745368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45999.631654745368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45999.631654745368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45999.631654745368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45999.631654745368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45999.631654745368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45999.631654745368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45999.631654745368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45999.631654745368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45999.631654745368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45999.631654745368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45999.631654745368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45999.631654745368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45999.631654745368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45999.631654745368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45999.631654745368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45999.631654745368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45999.631654745368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45999.631654745368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45999.631654745368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45999.631654745368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45999.631654745368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45999.631654745368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45999.631654745368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45999.631654745368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45999.631654745368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45999.631654745368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45999.631654745368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45999.631654745368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45999.631654745368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45999.631654745368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45999.631654745368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45999.631654745368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45999.631654745368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45999.631654745368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45999.631654745368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45999.631654745368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45999.631654745368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45999.631654745368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45999.631654745368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45999.631654745368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45999.631654745368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45999.631654745368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45999.631654745368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45999.631654745368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45999.631654745368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45999.631654745368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45999.631654745368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45999.631654745368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45999.631654745368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45999.631654745368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45999.631654745368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45999.631654745368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45999.631654745368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45999.631654745368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45999.631654745368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45999.631654745368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45999.631654745368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45999.631654745368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45999.631654745368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45999.631654745368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45999.631654745368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45999.631654745368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45999.631654745368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45999.631654745368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45999.631654745368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45999.631654745368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45999.631654745368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45999.631654745368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45999.631654745368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45999.631654745368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45999.631654745368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45999.631654745368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45999.631654745368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45999.631654745368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45999.631654745368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45999.631654745368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45999.631654745368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45999.631654745368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45999.631654745368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45999.631654745368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45999.631654745368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45999.631654745368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45999.631654745368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45999.631654745368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45999.631654745368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45999.631654745368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45999.631654745368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45999.631654745368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45999.631654745368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45999.631654745368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45999.631654745368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45999.631654745368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45999.631654745368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45999.631654745368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45999.631654745368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45999.631654745368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45999.631654745368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45999.631654745368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45999.631654745368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45999.631654745368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45999.631654745368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45999.631654745368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45999.631654745368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45999.631654745368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45999.631654745368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45999.631654745368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45999.631654745368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45999.631654745368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45999.631654745368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45999.631654745368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45999.631654745368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45999.631654745368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45999.631654745368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45999.631654745368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45999.631654745368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45999.631654745368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45999.631654745368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45999.631654745368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45999.631654745368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45999.631654745368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45999.631654745368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45999.631654745368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45999.631654745368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45999.631654745368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45999.631654745368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45999.631654745368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45999.631654745368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45999.631654745368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45999.631654745368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45999.631654745368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45999.631654745368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45999.631654745368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45999.631654745368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45999.631654745368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45999.631654745368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45999.631654745368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45999.631654745368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45999.631654745368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45999.631654745368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45999.631654745368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45999.631654745368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45999.631654745368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45999.631654745368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45999.631654745368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45999.631654745368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45999.631654745368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45999.631654745368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45999.631654745368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45999.631654745368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45999.631654745368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45999.631654745368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45999.631654745368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45999.631654745368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45999.631654745368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45999.631654745368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45999.631654745368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45999.631654745368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45999.631654745368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45999.631654745368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45999.631654745368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45999.631654745368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45999.631654745368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45999.631654745368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45999.631654745368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45999.631654745368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45999.631654745368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45999.631654745368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45999.631654745368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45999.631654745368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45999.631654745368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45999.631654745368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45999.631654745368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45999.631654745368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45999.631654745368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45999.631654745368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45999.631654745368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45999.631654745368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45999.631654745368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45999.631654745368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45999.631654745368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45999.631654745368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45999.631654745368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45999.631654745368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45999.631654745368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45999.631654745368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45999.631654745368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45999.631654745368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45999.631654745368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45999.631654745368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45999.631654745368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45999.631654745368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45999.631654745368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45999.631654745368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45999.631654745368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45999.631654745368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45999.631654745368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45999.631654745368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45999.631654745368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45999.631654745368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45999.631654745368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45999.631654745368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45999.631654745368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45999.631654745368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45999.631654745368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45999.631654745368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45999.631654745368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45999.631654745368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45999.631654745368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45999.631654745368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45999.631654745368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45999.631654745368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45999.631654745368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45999.631654745368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45999.631654745368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45999.631654745368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45999.631654745368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45999.631654745368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45999.631654745368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45999.631654745368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45999.631654745368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45999.631654745368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45999.631654745368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45999.631654745368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45999.631654745368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45999.631654745368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45999.631654745368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45999.631654745368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45999.631654745368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45999.631654745368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45999.631654745368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45999.631654745368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45999.631654745368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45999.631654745368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45999.631654745368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45999.631654745368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45999.631654745368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45999.631654745368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45999.631654745368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45999.631654745368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45999.631654745368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45999.631654745368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45999.631654745368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45999.631654745368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45999.631654745368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45999.631654745368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45999.631654745368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45999.631654745368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45999.631654745368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45999.631654745368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45999.631654745368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45999.631654745368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45999.631654745368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45999.631654745368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45999.631654745368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45999.631654745368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45999.631654745368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45999.631654745368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45999.631654745368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45999.631654745368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45999.631654745368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45999.631654745368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45999.631654745368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45999.631654745368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45999.631654745368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45999.631654745368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45999.631654745368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45999.631654745368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45999.631654745368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45999.631654745368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45999.631654745368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45999.631654745368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45999.631654745368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45999.631654745368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45999.631654745368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45999.631654745368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45999.631654745368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45999.631654745368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45999.631654745368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45999.631654745368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45999.631654745368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45999.631654745368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45999.631654745368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45999.631654745368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45999.631654745368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45999.631654745368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45999.631654745368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45999.631654745368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45999.631654745368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45999.631654745368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45999.631654745368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45999.631654745368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45999.631654745368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45999.631654745368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45999.631654745368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45999.631654745368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45999.631654745368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45999.631654745368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45999.631654745368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45999.631654745368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45999.631654745368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45999.631654745368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45999.631654745368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45999.631654745368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45999.631654745368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45999.631654745368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45999.631654745368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45999.631654745368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45999.631654745368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45999.631654745368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45999.631654745368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45999.631654745368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45999.631654745368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45999.631654745368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45999.631654745368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45999.631654745368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45999.631654745368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45999.631654745368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45999.631654745368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45999.631654745368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45999.631654745368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45999.631654745368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45999.631654745368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45999.631654745368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45999.631654745368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45999.631654745368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45999.631654745368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45999.631654745368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45999.631654745368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45999.631654745368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45999.631654745368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45999.631654745368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45999.631654745368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45999.631654745368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45999.631654745368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45999.631654745368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45999.631654745368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45999.631654745368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45999.631654745368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45999.631654745368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45999.631654745368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45999.631654745368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45999.631654745368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45999.631654745368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45999.631654745368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45999.631654745368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45999.631654745368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45999.631654745368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45999.631654745368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45999.631654745368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45999.631654745368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45999.631654745368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45999.631654745368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45999.631654745368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45999.631654745368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45999.631654745368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45999.631654745368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45999.631654745368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45999.631654745368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45999.631654745368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45999.631654745368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45999.631654745368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45999.631654745368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45999.631654745368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45999.631654745368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45999.631654745368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45999.631654745368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45999.631654745368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45999.631654745368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45999.631654745368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45999.631654745368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45999.631654745368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45999.631654745368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45999.631654745368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45999.631654745368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45999.631654745368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45999.631654745368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45999.631654745368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45999.631654745368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45999.631654745368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45999.631654745368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45999.631654745368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45999.631654745368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45999.631654745368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45999.631654745368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45999.631654745368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45999.631654745368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45999.631654745368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45999.631654745368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45999.631654745368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45999.631654745368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45999.631654745368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45999.631654745368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45999.631654745368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45999.631654745368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45999.631654745368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45999.631654745368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45999.631654745368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45999.631654745368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45999.631654745368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45999.631654745368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45999.631654745368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45999.631654745368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45999.631654745368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45999.631654745368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45999.631654745368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45999.631654745368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45999.631654745368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45999.631654745368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45999.631654745368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45999.631654745368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45999.631654745368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45999.631654745368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45999.631654745368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45999.631654745368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45999.631654745368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45999.631654745368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45999.631654745368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45999.631654745368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45999.631654745368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45999.631654745368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45999.631654745368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45999.631654745368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45999.631654745368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45999.631654745368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45999.631654745368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45999.631654745368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45999.631654745368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45999.631654745368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45999.631654745368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45999.631654745368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45999.631654745368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45999.631654745368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45999.631654745368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45999.631654745368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45999.631654745368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45999.631654745368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45999.631654745368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45999.631654745368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45999.631654745368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45999.631654745368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45999.631654745368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45999.631654745368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45999.631654745368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45999.631654745368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45999.631654745368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45999.631654745368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45999.631654745368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45999.631654745368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45999.631654745368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45999.631654745368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45999.631654745368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45999.631654745368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45999.631654745368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45999.631654745368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45999.631654745368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45999.631654745368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45999.631654745368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45999.631654745368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45999.631654745368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45999.631654745368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45999.631654745368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45999.631654745368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45999.631654745368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45999.631654745368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45999.631654745368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45999.631654745368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45999.631654745368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45999.631654745368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45999.631654745368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45999.631654745368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45999.631654745368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45999.631654745368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45999.631654745368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45999.631654745368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45999.631654745368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45999.631654745368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45999.631654745368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45999.631654745368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45999.631654745368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45999.631654745368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45999.631654745368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45999.631654745368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45999.631654745368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45999.631654745368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45999.631654745368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45999.631654745368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45999.631654745368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45999.631654745368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45999.631654745368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45999.631654745368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45999.631654745368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45999.631654745368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45999.631654745368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45999.631654745368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45999.631654745368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45999.631654745368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45999.631654745368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45999.631654745368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45999.631654745368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45999.631654745368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45999.631654745368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45999.631654745368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45999.631654745368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45999.631654745368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45999.631654745368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45999.631654745368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45999.631654745368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45999.631654745368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45999.631654745368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45999.631654745368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45999.631654745368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45999.631654745368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45999.631654745368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45999.631654745368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45999.631654745368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45999.631654745368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45999.631654745368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45999.631654745368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45999.631654745368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45999.631654745368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45999.631654745368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45999.631654745368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45999.631654745368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45999.631654745368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45999.631654745368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45999.631654745368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45999.631654745368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45999.631654745368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45999.631654745368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45999.631654745368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45999.631654745368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45999.631654745368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45999.631654745368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45999.631654745368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45999.631654745368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45999.631654745368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45999.631654745368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45999.631654745368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45999.631654745368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45999.631654745368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45999.631654745368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45999.631654745368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45999.631654745368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45999.631654745368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45999.631654745368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45999.631654745368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45999.631654745368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45999.631654745368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45999.631654745368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45999.631654745368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45999.631654745368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45999.631654745368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45999.631654745368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45999.631654745368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45999.631654745368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45999.631654745368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45999.631654745368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45999.631654745368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45999.631654745368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45999.631654745368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45999.631654745368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45999.631654745368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45999.631654745368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45999.631654745368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45999.631654745368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45999.631654745368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45999.631654745368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45999.631654745368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45999.631654745368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45999.631654745368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45999.631654745368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45999.631654745368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45999.631654745368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45999.631654745368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45999.631654745368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45999.631654745368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45999.631654745368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45999.631654745368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45999.631654745368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45999.631654745368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45999.631654745368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45999.631654745368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45999.631654745368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45999.631654745368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45999.631654745368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45999.631654745368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45999.631654745368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45999.631654745368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45999.631654745368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45999.631654745368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45999.631654745368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45999.631654745368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45999.631654745368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45999.631654745368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45999.631654745368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45999.631654745368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45999.631654745368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45999.631654745368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45999.631654745368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45999.631654745368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45999.631654745368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45999.631654745368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45999.631654745368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45999.631654745368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45999.631654745368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45999.631654745368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45999.631654745368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45999.631654745368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45999.631654745368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45999.631654745368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45999.631654745368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45999.631654745368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45999.631654745368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45999.631654745368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45999.631654745368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45999.631654745368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45999.631654745368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45999.631654745368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45999.631654745368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45999.631654745368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45999.631654745368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45999.631654745368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45999.631654745368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45999.631654745368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45999.631654745368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45999.631654745368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45999.631654745368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45999.631654745368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45999.631654745368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45999.631654745368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45999.631654745368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45999.631654745368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45999.631654745368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45999.631654745368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45999.631654745368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45999.631654745368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45999.631654745368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45999.631654745368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45999.631654745368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45999.631654745368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45999.631654745368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45999.631654745368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45999.631654745368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45999.631654745368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45999.631654745368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45999.631654745368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45999.631654745368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45999.631654745368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45999.631654745368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45999.631654745368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45999.631654745368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45999.631654745368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45999.631654745368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45999.631654745368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45999.631654745368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45999.631654745368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45999.631654745368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45999.631654745368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45999.631654745368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45999.631654745368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45999.631654745368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45999.631654745368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45999.631654745368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45999.631654745368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45999.631654745368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45999.631654745368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45999.631654745368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45999.631654745368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45999.631654745368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45999.631654745368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45999.631654745368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45999.631654745368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45999.631654745368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45999.631654745368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45999.631654745368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45999.631654745368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45999.631654745368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45999.631654745368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45999.631654745368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45999.631654745368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45999.631654745368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45999.631654745368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45999.631654745368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45999.631654745368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45999.631654745368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45999.631654745368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45999.631654745368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45999.631654745368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45999.631654745368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45999.631654745368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45999.631654745368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45999.631654745368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45999.631654745368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45999.631654745368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45999.631654745368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45999.631654745368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45999.631654745368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45999.631654745368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296.1509371527718</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21" ca="1" si="0">IFERROR(NOW()-F3,"")</f>
        <v>0.83751122684770962</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45999.631654745368</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0.33282372685062001</v>
      </c>
      <c r="H5" s="91">
        <v>45999.292974537035</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5</v>
      </c>
      <c r="D6" s="87" t="s">
        <v>31312</v>
      </c>
      <c r="E6" s="90" t="s">
        <v>39106</v>
      </c>
      <c r="F6" s="91">
        <v>45999.601956018516</v>
      </c>
      <c r="G6" s="92">
        <f t="shared" ca="1" si="0"/>
        <v>2.9698726852075197E-2</v>
      </c>
      <c r="H6" s="91">
        <v>45999.592314814814</v>
      </c>
      <c r="I6" s="107" t="str">
        <f>IFERROR(VLOOKUP(D6,DB!A:F,6,0),"")</f>
        <v>SCECO</v>
      </c>
      <c r="J6" s="107" t="str">
        <f>IFERROR(VLOOKUP(D6,DB!A:G,7,0),"")</f>
        <v>Good</v>
      </c>
      <c r="K6" s="93" t="s">
        <v>39135</v>
      </c>
      <c r="L6" s="87" t="str">
        <f>IFERROR(VLOOKUP(D6,DB!A:I,9,0),"")</f>
        <v>Latis</v>
      </c>
    </row>
    <row r="7" spans="1:16" ht="15" customHeight="1">
      <c r="A7" s="107" t="s">
        <v>39136</v>
      </c>
      <c r="B7" s="107" t="str">
        <f>IFERROR(VLOOKUP(D7,DB!A:K,11,0),"")</f>
        <v>R4</v>
      </c>
      <c r="C7" s="89">
        <v>1</v>
      </c>
      <c r="D7" s="87" t="s">
        <v>37239</v>
      </c>
      <c r="E7" s="90" t="s">
        <v>39111</v>
      </c>
      <c r="F7" s="91">
        <v>45999.603171296294</v>
      </c>
      <c r="G7" s="92">
        <f t="shared" ca="1" si="0"/>
        <v>2.8483449073974043E-2</v>
      </c>
      <c r="H7" s="91">
        <v>45999.591099537036</v>
      </c>
      <c r="I7" s="107" t="str">
        <f>IFERROR(VLOOKUP(D7,DB!A:F,6,0),"")</f>
        <v>Generator-SG</v>
      </c>
      <c r="J7" s="107" t="str">
        <f>IFERROR(VLOOKUP(D7,DB!A:G,7,0),"")</f>
        <v>Dead</v>
      </c>
      <c r="K7" s="93" t="s">
        <v>39137</v>
      </c>
      <c r="L7" s="87" t="str">
        <f>IFERROR(VLOOKUP(D7,DB!A:I,9,0),"")</f>
        <v>Latis</v>
      </c>
    </row>
    <row r="8" spans="1:16" ht="15" customHeight="1">
      <c r="A8" s="107"/>
      <c r="B8" s="107" t="str">
        <f>IFERROR(VLOOKUP(D8,DB!A:K,11,0),"")</f>
        <v/>
      </c>
      <c r="C8" s="89"/>
      <c r="D8" s="87"/>
      <c r="E8" s="90"/>
      <c r="F8" s="91"/>
      <c r="G8" s="92">
        <f t="shared" ca="1" si="0"/>
        <v>45999.631654745368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45999.631654745368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45999.631654745368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45999.631654745368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45999.631654745368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45999.631654745368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45999.631654745368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45999.631654745368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45999.631654745368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45999.631654745368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45999.631654745368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45999.631654745368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45999.631654745368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45999.631654745368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ref="G22:G85" ca="1" si="1">IFERROR(NOW()-F22,"")</f>
        <v>45999.631654745368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45999.631654745368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45999.631654745368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45999.631654745368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45999.631654745368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45999.631654745368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45999.631654745368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45999.631654745368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45999.631654745368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45999.631654745368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45999.631654745368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45999.631654745368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45999.631654745368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45999.631654745368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45999.631654745368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45999.631654745368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45999.631654745368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45999.631654745368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45999.631654745368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45999.631654745368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45999.631654745368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45999.631654745368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45999.631654745368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45999.631654745368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45999.631654745368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45999.631654745368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45999.631654745368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45999.631654745368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45999.631654745368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45999.631654745368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45999.631654745368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45999.631654745368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45999.631654745368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45999.631654745368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45999.631654745368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45999.631654745368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45999.631654745368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45999.631654745368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45999.631654745368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45999.631654745368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45999.631654745368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45999.631654745368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45999.631654745368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45999.631654745368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45999.631654745368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45999.631654745368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45999.631654745368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45999.631654745368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45999.631654745368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45999.631654745368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45999.631654745368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45999.631654745368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45999.631654745368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45999.631654745368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45999.631654745368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45999.631654745368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45999.631654745368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45999.631654745368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45999.631654745368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45999.631654745368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45999.631654745368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45999.631654745368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45999.631654745368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45999.631654745368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ref="G86:G131" ca="1" si="2">IFERROR(NOW()-F86,"")</f>
        <v>45999.631654745368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45999.631654745368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45999.631654745368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45999.631654745368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45999.631654745368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45999.631654745368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45999.631654745368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45999.631654745368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45999.631654745368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45999.631654745368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45999.631654745368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45999.631654745368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45999.631654745368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45999.631654745368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45999.631654745368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45999.631654745368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45999.631654745368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45999.631654745368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45999.631654745368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45999.631654745368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45999.631654745368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45999.631654745368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45999.631654745368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45999.631654745368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45999.631654745368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45999.631654745368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45999.631654745368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45999.631654745368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45999.631654745368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45999.631654745368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45999.631654745368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45999.631654745368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45999.631654745368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45999.631654745368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45999.631654745368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45999.631654745368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45999.631654745368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45999.631654745368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45999.631654745368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45999.631654745368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45999.631654745368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45999.631654745368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45999.631654745368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45999.631654745368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45999.631654745368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45999.631654745368</v>
      </c>
      <c r="H131" s="91"/>
      <c r="I131" s="107" t="str">
        <f>IFERROR(VLOOKUP(D131,DB!A:F,6,0),"")</f>
        <v/>
      </c>
      <c r="J131" s="107" t="str">
        <f>IFERROR(VLOOKUP(D131,DB!A:G,7,0),"")</f>
        <v/>
      </c>
      <c r="K131" s="93"/>
      <c r="L131" s="87" t="str">
        <f>IFERROR(VLOOKUP(D131,DB!A:I,9,0),"")</f>
        <v/>
      </c>
    </row>
  </sheetData>
  <dataValidations count="2">
    <dataValidation allowBlank="1" showInputMessage="1" showErrorMessage="1" sqref="E1" xr:uid="{A4F81451-56CC-4543-9497-104C4E44EE4B}"/>
    <dataValidation type="list" allowBlank="1" showInputMessage="1" showErrorMessage="1" sqref="E2:E1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107.79959456017968</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73.442777430551359</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50.970543634255591</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18.258356134254427</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2.5241663194392459</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2</v>
      </c>
      <c r="D7" s="37" t="s">
        <v>32904</v>
      </c>
      <c r="E7" s="37" t="s">
        <v>39106</v>
      </c>
      <c r="F7" s="38">
        <v>45999.394085648149</v>
      </c>
      <c r="G7" s="131">
        <f ca="1">IFERROR(NOW()-F7,"")</f>
        <v>0.23756909721851116</v>
      </c>
      <c r="H7" s="38">
        <v>45999.384479166663</v>
      </c>
      <c r="I7" s="37" t="str">
        <f>IFERROR(VLOOKUP(D7,DB!A:F,6,0),"")</f>
        <v>SCECO</v>
      </c>
      <c r="J7" s="37" t="str">
        <f>IFERROR(VLOOKUP(D7,DB!A:G,7,0),"")</f>
        <v>Dead</v>
      </c>
      <c r="K7" s="37" t="s">
        <v>39149</v>
      </c>
      <c r="L7" s="37" t="str">
        <f>IFERROR(VLOOKUP(D7,DB!A:I,9,0),"")</f>
        <v>Latis</v>
      </c>
    </row>
    <row r="8" spans="1:13" ht="30.75">
      <c r="A8" s="37" t="s">
        <v>39150</v>
      </c>
      <c r="B8" s="37" t="str">
        <f>IFERROR(VLOOKUP(D8,DB!A:K,11,0),"")</f>
        <v>R5</v>
      </c>
      <c r="C8" s="37">
        <v>3</v>
      </c>
      <c r="D8" s="37" t="s">
        <v>38480</v>
      </c>
      <c r="E8" s="37" t="s">
        <v>39111</v>
      </c>
      <c r="F8" s="38"/>
      <c r="G8" s="131">
        <f ca="1">IFERROR(NOW()-F8,"")</f>
        <v>45999.631654745368</v>
      </c>
      <c r="H8" s="38">
        <v>45999.488043981481</v>
      </c>
      <c r="I8" s="37" t="str">
        <f>IFERROR(VLOOKUP(D8,DB!A:F,6,0),"")</f>
        <v>SCECO</v>
      </c>
      <c r="J8" s="37" t="str">
        <f>IFERROR(VLOOKUP(D8,DB!A:G,7,0),"")</f>
        <v>Haj Removal</v>
      </c>
      <c r="K8" s="37" t="s">
        <v>39151</v>
      </c>
      <c r="L8" s="37" t="str">
        <f>IFERROR(VLOOKUP(D8,DB!A:I,9,0),"")</f>
        <v>Latis</v>
      </c>
    </row>
    <row r="9" spans="1:13">
      <c r="A9" s="37" t="s">
        <v>39152</v>
      </c>
      <c r="B9" s="37" t="str">
        <f>IFERROR(VLOOKUP(D9,DB!A:K,11,0),"")</f>
        <v>R5</v>
      </c>
      <c r="C9" s="37">
        <v>1</v>
      </c>
      <c r="D9" s="100" t="s">
        <v>36189</v>
      </c>
      <c r="E9" s="37" t="s">
        <v>39106</v>
      </c>
      <c r="F9" s="38">
        <v>45999.613761574074</v>
      </c>
      <c r="G9" s="131">
        <f ca="1">IFERROR(NOW()-F9,"")</f>
        <v>1.7893171294417698E-2</v>
      </c>
      <c r="H9" s="38">
        <v>45999.608206018522</v>
      </c>
      <c r="I9" s="37" t="str">
        <f>IFERROR(VLOOKUP(D9,DB!A:F,6,0),"")</f>
        <v>Generator-SG</v>
      </c>
      <c r="J9" s="37" t="str">
        <f>IFERROR(VLOOKUP(D9,DB!A:G,7,0),"")</f>
        <v>Vandalized</v>
      </c>
      <c r="K9" s="37" t="s">
        <v>39153</v>
      </c>
      <c r="L9" s="37" t="str">
        <f>IFERROR(VLOOKUP(D9,DB!A:I,9,0),"")</f>
        <v>Latis</v>
      </c>
    </row>
    <row r="10" spans="1:13">
      <c r="A10" s="37"/>
      <c r="B10" s="37" t="str">
        <f>IFERROR(VLOOKUP(D10,DB!A:K,11,0),"")</f>
        <v/>
      </c>
      <c r="C10" s="37"/>
      <c r="D10" s="100"/>
      <c r="E10" s="37"/>
      <c r="F10" s="38"/>
      <c r="G10" s="131">
        <f ca="1">IFERROR(NOW()-F10,"")</f>
        <v>45999.631654745368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45999.631654745368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45999.631654745368</v>
      </c>
      <c r="H12" s="38"/>
      <c r="I12" s="37" t="str">
        <f>IFERROR(VLOOKUP(D12,DB!A:F,6,0),"")</f>
        <v/>
      </c>
      <c r="J12" s="37" t="str">
        <f>IFERROR(VLOOKUP(D12,DB!A:G,7,0),"")</f>
        <v/>
      </c>
      <c r="K12" s="37"/>
      <c r="L12" s="37" t="str">
        <f>IFERROR(VLOOKUP(D12,DB!A:I,9,0),"")</f>
        <v/>
      </c>
    </row>
    <row r="13" spans="1:13">
      <c r="A13" s="37"/>
      <c r="B13" s="37" t="str">
        <f>IFERROR(VLOOKUP(D13,DB!A:K,11,0),"")</f>
        <v/>
      </c>
      <c r="C13" s="37"/>
      <c r="D13" s="153"/>
      <c r="E13" s="37"/>
      <c r="F13" s="38"/>
      <c r="G13" s="131">
        <f ca="1">IFERROR(NOW()-F13,"")</f>
        <v>45999.631654745368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45999.631654745368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45999.631654745368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45999.631654745368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45999.631654745368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45999.631654745368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45999.631654745368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45999.631654745368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45999.631654745368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45999.631654745368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45999.631654745368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45999.631654745368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45999.631654745368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45999.631654745368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45999.631654745368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45999.631654745368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45999.631654745368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45999.631654745368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45999.631654745368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45999.631654745368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45999.631654745368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45999.631654745368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45999.631654745368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45999.631654745368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45999.631654745368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45999.631654745368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45999.631654745368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45999.631654745368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45999.631654745368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45999.631654745368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45999.631654745368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45999.631654745368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45999.631654745368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45999.631654745368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45999.631654745368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45999.631654745368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45999.631654745368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45999.631654745368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45999.631654745368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45999.631654745368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45999.631654745368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45999.631654745368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45999.631654745368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45999.631654745368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45999.631654745368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45999.631654745368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45999.631654745368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45999.631654745368</v>
      </c>
      <c r="H60" s="38"/>
      <c r="I60" s="37" t="str">
        <f>IFERROR(VLOOKUP(D60,DB!A:F,6,0),"")</f>
        <v/>
      </c>
      <c r="J60" s="37" t="str">
        <f>IFERROR(VLOOKUP(D60,DB!A:G,7,0),"")</f>
        <v/>
      </c>
      <c r="K60" s="37"/>
      <c r="L60" s="37"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15</v>
      </c>
      <c r="D2" s="115" t="s">
        <v>29606</v>
      </c>
      <c r="E2" s="138" t="s">
        <v>39155</v>
      </c>
      <c r="F2" s="117">
        <v>45999.617465277777</v>
      </c>
      <c r="G2" s="72">
        <f t="shared" ref="G2:G23" ca="1" si="0">IFERROR(NOW()-F2,"-")</f>
        <v>1.418946759076789E-2</v>
      </c>
      <c r="H2" s="117">
        <v>45999.603159722225</v>
      </c>
      <c r="I2" s="115" t="str">
        <f>IFERROR(VLOOKUP(D2,DB!A:F,6,0),"")</f>
        <v>SCECO</v>
      </c>
      <c r="J2" s="115" t="str">
        <f>IFERROR(VLOOKUP(D2,DB!A:G,7,0),"")</f>
        <v>Good</v>
      </c>
      <c r="K2" s="118" t="s">
        <v>39156</v>
      </c>
      <c r="L2" s="133" t="str">
        <f>IFERROR(VLOOKUP(D2,DB!A:I,9,0),"")</f>
        <v>Latis</v>
      </c>
    </row>
    <row r="3" spans="1:16382" ht="31.5" customHeight="1">
      <c r="A3" s="114"/>
      <c r="B3" s="115" t="str">
        <f>IFERROR(VLOOKUP(D3,DB!A:K,11,0),"")</f>
        <v/>
      </c>
      <c r="C3" s="116"/>
      <c r="D3" s="115"/>
      <c r="E3" s="138"/>
      <c r="F3" s="117"/>
      <c r="G3" s="72">
        <f t="shared" ca="1" si="0"/>
        <v>45999.631654745368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45999.631654745368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45999.631654745368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45999.631654745368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45999.631654745368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45999.631654745368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45999.631654745368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45999.631654745368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45999.631654745368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45999.631654745368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45999.631654745368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45999.631654745368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45999.631654745368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45999.631654745368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45999.631654745368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45999.631654745368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45999.631654745368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45999.631654745368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45999.631654745368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45999.631654745368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45999.631654745368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45999.631654745368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45999.631654745368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45999.631654745368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45999.631654745368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45999.631654745368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45999.631654745368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45999.631654745368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45999.631654745368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45999.631654745368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45999.631654745368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45999.631654745368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45999.631654745368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45999.631654745368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45999.631654745368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45999.631654745368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45999.631654745368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45999.631654745368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45999.631654745368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45999.631654745368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45999.631654745368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45999.631654745368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45999.631654745368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45999.631654745368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45999.631654745368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45999.631654745368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45999.631654745368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45999.631654745368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45999.631654745368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45999.631654745368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45999.631654745368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45999.631654745368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45999.631654745368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45999.631654745368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45999.631654745368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45999.631654745368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45999.631654745368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45999.631654745368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45999.631654745368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45999.631654745368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45999.631654745368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45999.631654745368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45999.631654745368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45999.631654745368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45999.631654745368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45999.631654745368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45999.631654745368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45999.631654745368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45999.631654745368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45999.631654745368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45999.631654745368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45999.631654745368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45999.631654745368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45999.631654745368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45999.631654745368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45999.631654745368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45999.631654745368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45999.631654745368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45999.631654745368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45999.631654745368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45999.631654745368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45999.631654745368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45999.631654745368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45999.631654745368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45999.631654745368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45999.631654745368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45999.631654745368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45999.631654745368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45999.631654745368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45999.631654745368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45999.631654745368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45999.631654745368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45999.631654745368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45999.631654745368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45999.631654745368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45999.631654745368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45999.631654745368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45999.631654745368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45999.631654745368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45999.631654745368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45999.631654745368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45999.631654745368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45999.631654745368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45999.631654745368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45999.631654745368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45999.631654745368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45999.631654745368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45999.631654745368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45999.631654745368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45999.631654745368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45999.631654745368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45999.631654745368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45999.631654745368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45999.631654745368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45999.631654745368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45999.631654745368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45999.631654745368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45999.631654745368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45999.631654745368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45999.631654745368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45999.631654745368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45999.631654745368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45999.631654745368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45999.631654745368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45999.631654745368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45999.631654745368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45999.631654745368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45999.631654745368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45999.631654745368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45999.631654745368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45999.631654745368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45999.631654745368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45999.631654745368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45999.631654745368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45999.631654745368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45999.631654745368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45999.631654745368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45999.631654745368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45999.631654745368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45999.631654745368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45999.631654745368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45999.631654745368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45999.631654745368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45999.631654745368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45999.631654745368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45999.631654745368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45999.631654745368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45999.631654745368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45999.631654745368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45999.631654745368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45999.631654745368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45999.631654745368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45999.631654745368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45999.631654745368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45999.631654745368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45999.631654745368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45999.631654745368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45999.631654745368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45999.631654745368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45999.631654745368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45999.631654745368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45999.631654745368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45999.631654745368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45999.631654745368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45999.631654745368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45999.631654745368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45999.631654745368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45999.631654745368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45999.631654745368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45999.631654745368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45999.631654745368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45999.631654745368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45999.631654745368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45999.631654745368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45999.631654745368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45999.631654745368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45999.631654745368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45999.631654745368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45999.631654745368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45999.631654745368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45999.631654745368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45999.631654745368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45999.631654745368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45999.631654745368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45999.631654745368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45999.631654745368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45999.631654745368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45999.631654745368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45999.631654745368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45999.631654745368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45999.631654745368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45999.631654745368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45999.631654745368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45999.631654745368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45999.631654745368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45999.631654745368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45999.631654745368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45999.631654745368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45999.631654745368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45999.631654745368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45999.631654745368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45999.631654745368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45999.631654745368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45999.631654745368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45999.631654745368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45999.631654745368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45999.631654745368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45999.631654745368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45999.631654745368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45999.631654745368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45999.631654745368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45999.631654745368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45999.631654745368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45999.631654745368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45999.631654745368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45999.631654745368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45999.631654745368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45999.631654745368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45999.631654745368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45999.631654745368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45999.631654745368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45999.631654745368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45999.631654745368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45999.631654745368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45999.631654745368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45999.631654745368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45999.631654745368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45999.631654745368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45999.631654745368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45999.631654745368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45999.631654745368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45999.631654745368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45999.631654745368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45999.631654745368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45999.631654745368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45999.631654745368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45999.631654745368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45999.631654745368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45999.631654745368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45999.631654745368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45999.631654745368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45999.631654745368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45999.631654745368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45999.631654745368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45999.631654745368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45999.631654745368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45999.631654745368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45999.631654745368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45999.631654745368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45999.631654745368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45999.631654745368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45999.631654745368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45999.631654745368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45999.631654745368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45999.631654745368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45999.631654745368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45999.631654745368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45999.631654745368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45999.631654745368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45999.631654745368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45999.631654745368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45999.631654745368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45999.631654745368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45999.631654745368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45999.631654745368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45999.631654745368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45999.631654745368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45999.631654745368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45999.631654745368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45999.631654745368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45999.631654745368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45999.631654745368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45999.631654745368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45999.631654745368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45999.631654745368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45999.631654745368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45999.631654745368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45999.631654745368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45999.631654745368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45999.631654745368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45999.631654745368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45999.631654745368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45999.631654745368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45999.631654745368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45999.631654745368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45999.631654745368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45999.631654745368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45999.631654745368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45999.631654745368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45999.631654745368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45999.631654745368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45999.631654745368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45999.631654745368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45999.631654745368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45999.631654745368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45999.631654745368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45999.631654745368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45999.631654745368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45999.631654745368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45999.631654745368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45999.631654745368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45999.631654745368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45999.631654745368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45999.631654745368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45999.631654745368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45999.631654745368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45999.631654745368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45999.631654745368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45999.631654745368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45999.631654745368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45999.631654745368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45999.631654745368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45999.631654745368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45999.631654745368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45999.631654745368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45999.631654745368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45999.631654745368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45999.631654745368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45999.631654745368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45999.631654745368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45999.631654745368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45999.631654745368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45999.631654745368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45999.631654745368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45999.631654745368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45999.631654745368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45999.631654745368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45999.631654745368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45999.631654745368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45999.631654745368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45999.631654745368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45999.631654745368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45999.631654745368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45999.631654745368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45999.631654745368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45999.631654745368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45999.631654745368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45999.631654745368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45999.631654745368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45999.631654745368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45999.631654745368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45999.631654745368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45999.631654745368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45999.631654745368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45999.631654745368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45999.631654745368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45999.631654745368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45999.631654745368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45999.631654745368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45999.631654745368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45999.631654745368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45999.631654745368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45999.631654745368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45999.631654745368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45999.631654745368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45999.631654745368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45999.631654745368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45999.631654745368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45999.631654745368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45999.631654745368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45999.631654745368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45999.631654745368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45999.631654745368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45999.631654745368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45999.631654745368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45999.631654745368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45999.631654745368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45999.631654745368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45999.631654745368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45999.631654745368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45999.631654745368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45999.631654745368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45999.631654745368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45999.631654745368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45999.631654745368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45999.631654745368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45999.631654745368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45999.631654745368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45999.631654745368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45999.631654745368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45999.631654745368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45999.631654745368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45999.631654745368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45999.631654745368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45999.631654745368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45999.631654745368</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45999.631654745368</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2025-12-08T12:09:37Z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